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67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218" i="1" l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D72" i="1"/>
  <c r="G72" i="1"/>
  <c r="F72" i="1"/>
  <c r="E72" i="1"/>
  <c r="G364" i="1"/>
  <c r="F364" i="1"/>
  <c r="E364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220" i="1"/>
  <c r="E221" i="1"/>
  <c r="E219" i="1"/>
  <c r="E218" i="1"/>
  <c r="G215" i="1"/>
  <c r="F215" i="1"/>
  <c r="E215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G74" i="1"/>
  <c r="F74" i="1"/>
  <c r="E7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G380" i="1"/>
  <c r="F380" i="1"/>
  <c r="E380" i="1"/>
  <c r="D380" i="1"/>
  <c r="G379" i="1"/>
  <c r="F379" i="1"/>
  <c r="E379" i="1"/>
  <c r="D379" i="1"/>
  <c r="G378" i="1"/>
  <c r="F378" i="1"/>
  <c r="E378" i="1"/>
  <c r="D378" i="1"/>
  <c r="G377" i="1"/>
  <c r="F377" i="1"/>
  <c r="E377" i="1"/>
  <c r="D377" i="1"/>
  <c r="G373" i="1"/>
  <c r="G374" i="1"/>
  <c r="G375" i="1"/>
  <c r="G376" i="1"/>
  <c r="F373" i="1"/>
  <c r="F374" i="1"/>
  <c r="F375" i="1"/>
  <c r="F376" i="1"/>
  <c r="E373" i="1"/>
  <c r="E374" i="1"/>
  <c r="E375" i="1"/>
  <c r="E376" i="1"/>
  <c r="D373" i="1"/>
  <c r="D374" i="1"/>
  <c r="D375" i="1"/>
  <c r="D376" i="1"/>
  <c r="G369" i="1"/>
  <c r="G370" i="1"/>
  <c r="G371" i="1"/>
  <c r="G372" i="1"/>
  <c r="F369" i="1"/>
  <c r="F370" i="1"/>
  <c r="F371" i="1"/>
  <c r="F372" i="1"/>
  <c r="E369" i="1"/>
  <c r="E370" i="1"/>
  <c r="E371" i="1"/>
  <c r="E372" i="1"/>
  <c r="D369" i="1"/>
  <c r="D370" i="1"/>
  <c r="D371" i="1"/>
  <c r="D372" i="1"/>
  <c r="G366" i="1"/>
  <c r="G367" i="1"/>
  <c r="G368" i="1"/>
  <c r="F366" i="1"/>
  <c r="F367" i="1"/>
  <c r="F368" i="1"/>
  <c r="E366" i="1"/>
  <c r="E367" i="1"/>
  <c r="E368" i="1"/>
  <c r="D366" i="1"/>
  <c r="D367" i="1"/>
  <c r="D368" i="1"/>
  <c r="G365" i="1"/>
  <c r="F365" i="1"/>
  <c r="E365" i="1"/>
  <c r="D365" i="1"/>
  <c r="G363" i="1"/>
  <c r="F363" i="1"/>
  <c r="E363" i="1"/>
  <c r="D363" i="1"/>
  <c r="D215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214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71" i="1"/>
  <c r="D70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E73" i="1" l="1"/>
  <c r="F73" i="1"/>
  <c r="G73" i="1"/>
  <c r="H16" i="1"/>
  <c r="D16" i="1" s="1"/>
  <c r="K15" i="1"/>
  <c r="J15" i="1"/>
  <c r="I15" i="1"/>
  <c r="E15" i="1" s="1"/>
  <c r="H15" i="1"/>
</calcChain>
</file>

<file path=xl/sharedStrings.xml><?xml version="1.0" encoding="utf-8"?>
<sst xmlns="http://schemas.openxmlformats.org/spreadsheetml/2006/main" count="1064" uniqueCount="735">
  <si>
    <t>№ пп</t>
  </si>
  <si>
    <t>Наименование услуг</t>
  </si>
  <si>
    <t>Единица измерения</t>
  </si>
  <si>
    <t>Тариф</t>
  </si>
  <si>
    <t>Изменение в процентах</t>
  </si>
  <si>
    <t>Установлен-ный предель-ный индекс в процентах</t>
  </si>
  <si>
    <t>Примечание</t>
  </si>
  <si>
    <t xml:space="preserve">Единичное </t>
  </si>
  <si>
    <t xml:space="preserve"> Каждое последующее          </t>
  </si>
  <si>
    <t>действ кажд послед</t>
  </si>
  <si>
    <t>без учета НДС, руб.</t>
  </si>
  <si>
    <t>с учетом НДС руб.</t>
  </si>
  <si>
    <t>Санитарно-гигиенические исследования:</t>
  </si>
  <si>
    <t>1.1.</t>
  </si>
  <si>
    <t xml:space="preserve">подготовительные работы для   оценка осуществления санитарно-гигиенических услуг
</t>
  </si>
  <si>
    <t>оценка</t>
  </si>
  <si>
    <t>1.2.</t>
  </si>
  <si>
    <t xml:space="preserve">разработка и оформление
программы лабораторных
исследований, испытаний
</t>
  </si>
  <si>
    <t xml:space="preserve">программа </t>
  </si>
  <si>
    <t>1.3.</t>
  </si>
  <si>
    <t xml:space="preserve">выдача заключения о
целесообразности проведения
лабораторных исследований
</t>
  </si>
  <si>
    <t>заключение</t>
  </si>
  <si>
    <t>1.4.</t>
  </si>
  <si>
    <t xml:space="preserve">организация работ по проведению лабораторных испытаний, измерений,оформлению итогового документа
</t>
  </si>
  <si>
    <t xml:space="preserve">итоговый
документ
</t>
  </si>
  <si>
    <t>1.6.</t>
  </si>
  <si>
    <t xml:space="preserve">проведение работ по отбору проб (образцов)
</t>
  </si>
  <si>
    <t>проба (образец)</t>
  </si>
  <si>
    <t>1.7.</t>
  </si>
  <si>
    <t xml:space="preserve">изготовление и выдача копий, дубликатов документов по результатам санитарно- эпидемиологической услуги, государственной санитарно-гигиенической экспертизы, санитарно-гигиенических заключений (1 документ) протоколов лабораторных исследований, актов отбора и идентификации продукции,
</t>
  </si>
  <si>
    <t>копия (дубликат)</t>
  </si>
  <si>
    <t>1.8.</t>
  </si>
  <si>
    <t>изготовление копии ТНПА и ее копия ТНПА заверение на титульном листе (1 документ)</t>
  </si>
  <si>
    <t>(1 документ)</t>
  </si>
  <si>
    <t>1.9.</t>
  </si>
  <si>
    <t xml:space="preserve">замена (переоформление,внесение изменений)
</t>
  </si>
  <si>
    <t xml:space="preserve">санитарно- 
гигиеническое
заключение
</t>
  </si>
  <si>
    <t>1.10.</t>
  </si>
  <si>
    <t xml:space="preserve">проведение консультаций
врачами-специалистами и
иными специалистами с
высшим образованием по
вопросам обеспечения
санитарно-
эпидемиологического
благополучия населения
</t>
  </si>
  <si>
    <t>консультация</t>
  </si>
  <si>
    <t>1.11.</t>
  </si>
  <si>
    <t xml:space="preserve">проведение консультаций
врачами специалистами и
иными специалистами с
высшим образованием по
вопросам формирования
здорового образа жизни
</t>
  </si>
  <si>
    <t xml:space="preserve">оказание консультативно-
методической помощи:
</t>
  </si>
  <si>
    <t>1.12.1.</t>
  </si>
  <si>
    <t xml:space="preserve">оказание консультативно-методической помощи: в определении списков профессий (должностей)работающих, подлежащих периодическим (в течение трудовой деятельности) медицинским осмотрам (1 профессия)
</t>
  </si>
  <si>
    <t>1.12.2.</t>
  </si>
  <si>
    <t xml:space="preserve">по проведению комплексной
гигиенической оценки условий
труда
</t>
  </si>
  <si>
    <t>1.12.3.</t>
  </si>
  <si>
    <t xml:space="preserve">по вопросам размещения,
проектирования объектов в
части обеспечения санитарно-
эпидемиологического
благополучия населения
</t>
  </si>
  <si>
    <t>1.12.7.</t>
  </si>
  <si>
    <t xml:space="preserve">в определении соответствия
требованиям законодательства
в области санитарно-эпидемиологического благополучия населения работ и услуг, к которым установлены санитарно-эпидемиологические требования
</t>
  </si>
  <si>
    <t>1.12.8.</t>
  </si>
  <si>
    <t xml:space="preserve">гигиеническое обучение
работников организаций,
индивидуальных
предпринимателей и их
работников, необходимость
которого определяется
действующим
законодательством:
</t>
  </si>
  <si>
    <t>1.13.1.</t>
  </si>
  <si>
    <t xml:space="preserve">организация и проведение
занятий (1 тематика)
</t>
  </si>
  <si>
    <t>занятие</t>
  </si>
  <si>
    <t>1.13.2.</t>
  </si>
  <si>
    <t>1.14.</t>
  </si>
  <si>
    <t xml:space="preserve">проведение семинаров,
тренингов, отработки
практических навыков по 
вопросам обеспечения
санитарно-
эпидемиологического
благополучия населения (по
одному заявлению)
</t>
  </si>
  <si>
    <t xml:space="preserve">семинар
(тренинг,
занятие)
</t>
  </si>
  <si>
    <t>1.15.</t>
  </si>
  <si>
    <t xml:space="preserve">проведение санитарно- аудит эпидемиологического аудита и выдача рекомендаций по улучшению деятельности организаций и физических лиц,
в том числе индивидуальных предпринимателей, и соблюдению требований законодательства в области санитарно-эпидемиологического благополучия населения (по одному заявлению)
</t>
  </si>
  <si>
    <t>оформление результатов</t>
  </si>
  <si>
    <t xml:space="preserve">санитарно-эпидемиологическое
 обследование (оценка)
 объектов:
</t>
  </si>
  <si>
    <t>1.17.1.</t>
  </si>
  <si>
    <t xml:space="preserve">обследование (оценка)
торговых мест на рынках,
объектов мелкорозничной сети
(киоски, лотки) с числом
работающих до 3-х человек
</t>
  </si>
  <si>
    <t xml:space="preserve">обследование
(оценка)
</t>
  </si>
  <si>
    <t>1.17.2.</t>
  </si>
  <si>
    <t xml:space="preserve">обследование (оценка)
автотранспорта, занятого
перевозкой продуктов питания,
источников ионизирующего
излучения
</t>
  </si>
  <si>
    <t>1.17.3.</t>
  </si>
  <si>
    <t xml:space="preserve">обследование (оценка) цехов,
предприятий и других объектов 
с числом работающих до 10
человек
</t>
  </si>
  <si>
    <t>1.17.4.</t>
  </si>
  <si>
    <t xml:space="preserve">обследование (оценка) цехов,
предприятий и других объектов (оценка)
с числом работающих 11–
50 человек
</t>
  </si>
  <si>
    <t>1.17.5.</t>
  </si>
  <si>
    <t xml:space="preserve">обследование (оценка) цехов,
предприятий и других объектов 
с числом работающих 51–100
человек
</t>
  </si>
  <si>
    <t>1.17.6.</t>
  </si>
  <si>
    <t xml:space="preserve">обследование (оценка) цехов,
предприятий и других объектов 
с числом работающих 101–300
человек
</t>
  </si>
  <si>
    <t>1.17.7.</t>
  </si>
  <si>
    <t xml:space="preserve">обследование (оценка) цехов,
предприятий и других объектов 
с числом работающих 301–500
человек
</t>
  </si>
  <si>
    <t>1.17.8.</t>
  </si>
  <si>
    <t xml:space="preserve">обследование (оценка) цехов,   обследование
предприятий и других объектов (оценка)
с числом работающих 
501–1000 человек 
</t>
  </si>
  <si>
    <t>1.17.9.</t>
  </si>
  <si>
    <t xml:space="preserve">обследование (оценка) цехов,   обследование
предприятий и других объектов (оценка)
с числом работающих свыше 
1000 человек 
</t>
  </si>
  <si>
    <t xml:space="preserve">государственная санитарно-
гигиеническая экспертиза:
</t>
  </si>
  <si>
    <t>экспертиза</t>
  </si>
  <si>
    <t>1.18.4.</t>
  </si>
  <si>
    <t xml:space="preserve">архитектурно-строительных
проектов объектов
строительства, при которых
осуществляются расширение,
увеличение мощности,
 изменение целевого назначения  
социальных, производственных
объектов, транспортной,
инженерной инфраструктуры,
общей площадью до 100 м2, на
объекты с числом работающих
до 50 чел., проектов санитарно-
защитной зоны предприятий с
числом источников выбросов
до 20
</t>
  </si>
  <si>
    <t>1.18.5.</t>
  </si>
  <si>
    <t xml:space="preserve">архитектурно-строительных
проектов объектов
строительства, при которых
осуществляются расширение,
увеличение мощности,
изменение целевого назначения
социальных, производственных
объектов, транспортной,
инженерной инфраструктуры,
общей площадью 101–500 м2,
на объекты с числом
работающих 51–100 чел.,
проектов санитарно-защитной
зоны предприятий с числом
источников выбросов 21–40
</t>
  </si>
  <si>
    <t>1.18.8.</t>
  </si>
  <si>
    <t xml:space="preserve">архитектурно-строительных
проектов объектов общей
площадью до 100 м2 и (или)
числом работающих
до 50 человек
</t>
  </si>
  <si>
    <t>1.18.9.</t>
  </si>
  <si>
    <t xml:space="preserve">архитектурно-строительных
проектов объектов общей
площадью 101–500 м2 и (или)
числом работающих
51–100 человек
</t>
  </si>
  <si>
    <t>1.18.10.</t>
  </si>
  <si>
    <t xml:space="preserve">архитектурно-строительных
проектов объектов общей
площадью 501–1000 м2 и (или)
числом работающих
101–300 человек
</t>
  </si>
  <si>
    <t>1.18.11.</t>
  </si>
  <si>
    <t xml:space="preserve">архитектурно-строительных
проектов объектов общей
 площадью более 1000 м2 и (или)    
 числом работающих свыше    
300 человек
</t>
  </si>
  <si>
    <t>1.18.12.</t>
  </si>
  <si>
    <t xml:space="preserve">проектов санитарно-защитных
зон ядерных установок и (или)
пунктов хранения ядерных
материалов, отработавших
ядерных материалов и (или)
эксплуатационных
радиоактивных отходов, зон
санитарной охраны источников
и водопроводных сооружений централизованных систем питьевого водоснабжения
</t>
  </si>
  <si>
    <t>1.18.13.</t>
  </si>
  <si>
    <t xml:space="preserve">проекта расчета санитарно-
защитной зоны и зоны
ограничения застройки
передающего
радиотехнического объекта
</t>
  </si>
  <si>
    <t>1.18.14.</t>
  </si>
  <si>
    <t xml:space="preserve">работ и услуг, представляющих экспертиза потенциальную опасность для жизни и здоровья населения,деятельности субъекта хозяйствования по производству пищевой
продукции
</t>
  </si>
  <si>
    <t>1.18.15.</t>
  </si>
  <si>
    <t xml:space="preserve">работ с источниками ионизирующего излучения и выдача санитарного паспорта, базовой станции систем сотовой связи, передающего радиотехнического объекта
</t>
  </si>
  <si>
    <t>1.18.16.</t>
  </si>
  <si>
    <t>продукции с выдачей санитарно-гигиенического заключения на продукцию (за исключением продукции, подлежащей государственной регистрации)</t>
  </si>
  <si>
    <t>1.18.17.</t>
  </si>
  <si>
    <t xml:space="preserve">сроков годности (хранения) и  экспертиза условий хранения
продовольственного сырья и пищевых продуктов,
отличающихся от установленных в действующих
ТНПА в области технического нормирования и
стандартизации
</t>
  </si>
  <si>
    <t>1.18.18.</t>
  </si>
  <si>
    <t>условий труда работников субъектов хозяйствования с количеством работающих до 10 человек</t>
  </si>
  <si>
    <t>1.18.19.</t>
  </si>
  <si>
    <t>условий труда работников субъектов хозяйствования с количеством работающих до 11-50 человек</t>
  </si>
  <si>
    <t>1.18.20.</t>
  </si>
  <si>
    <t>условий труда работников субъектов хозяйствования с количеством работающих 51–100 человек</t>
  </si>
  <si>
    <t>1.18.21.</t>
  </si>
  <si>
    <t>условий труда работников субъектов хозяйствования с  количеством работающих 101–300 человек</t>
  </si>
  <si>
    <t>1.18.22.</t>
  </si>
  <si>
    <t>условий труда работников субъектов хозяйствования с количеством работающих более 300 человек</t>
  </si>
  <si>
    <t>1.19.</t>
  </si>
  <si>
    <t xml:space="preserve">изучение и оценка возможности оценка размещения объекта
строительства на
предпроектной стадии
</t>
  </si>
  <si>
    <t xml:space="preserve">гигиеническая оценка товаров
для детей:
</t>
  </si>
  <si>
    <t xml:space="preserve">комплексная гигиеническая
оценка условий труда:
</t>
  </si>
  <si>
    <t>1.21.1.</t>
  </si>
  <si>
    <t xml:space="preserve">проведение комплексной
гигиенической оценки
труда по выполненным
лабораторным исследованиям и
измерениям факторов
производственной среды и
психофизиологических
особенностей трудового
процесса (1 профессия без
лабораторных исследований и
оценки условий труда по
тяжести и напряженности
трудового процесса)
</t>
  </si>
  <si>
    <t>1.21.2.1.</t>
  </si>
  <si>
    <t>тяжести трудового процесса</t>
  </si>
  <si>
    <t>1.21.2.2.</t>
  </si>
  <si>
    <t>напряженности трудового процесса</t>
  </si>
  <si>
    <t>воздух:</t>
  </si>
  <si>
    <t>2.1.2.</t>
  </si>
  <si>
    <t>воздух рабочей зоны:</t>
  </si>
  <si>
    <t>2.1.2.181.1.</t>
  </si>
  <si>
    <t xml:space="preserve">измерение запыленности
воздуха (гравиметрический
метод)
</t>
  </si>
  <si>
    <t>исследование</t>
  </si>
  <si>
    <t>2.2.</t>
  </si>
  <si>
    <t>вода:</t>
  </si>
  <si>
    <t xml:space="preserve">2.2.1.1. </t>
  </si>
  <si>
    <t xml:space="preserve">питьевая вода (вода
централизованных и
децентрализованных
водоисточников), вода питьевая
бутилированная:
определение вкуса и запаха
</t>
  </si>
  <si>
    <t>2.2.1.2.2.</t>
  </si>
  <si>
    <t xml:space="preserve">определение мутности
(приготовление стандарта из
государственного стандартного
образца (далее – ГСО)) (ФЭК)
</t>
  </si>
  <si>
    <t>2.2.1.3.</t>
  </si>
  <si>
    <t xml:space="preserve">определение цветности (ФЭК)
образца (далее – ГСО)) (ФЭК)
</t>
  </si>
  <si>
    <t>2.2.1.4.</t>
  </si>
  <si>
    <t xml:space="preserve">определение рН (ионометрия)
</t>
  </si>
  <si>
    <t>2.2.1.5.1.</t>
  </si>
  <si>
    <t xml:space="preserve">определение хлора и хлоридов:
определение остаточного
активного хлора
</t>
  </si>
  <si>
    <t xml:space="preserve">2.2.1.5.2.   </t>
  </si>
  <si>
    <t xml:space="preserve">определение хлора и хлоридов:
определение хлоридов
</t>
  </si>
  <si>
    <t>2.2.1.6.</t>
  </si>
  <si>
    <t xml:space="preserve">определение сухого остатка
</t>
  </si>
  <si>
    <t>2.2.1.7.</t>
  </si>
  <si>
    <t xml:space="preserve">определение общей жесткости
</t>
  </si>
  <si>
    <t>2.2.1.8.</t>
  </si>
  <si>
    <t xml:space="preserve">определение аммиака и ионов
аммония (ФЭК)
</t>
  </si>
  <si>
    <t>2.2.1.9.</t>
  </si>
  <si>
    <t xml:space="preserve">определение нитритов (ФЭК)
</t>
  </si>
  <si>
    <t>2.2.1.10.</t>
  </si>
  <si>
    <t xml:space="preserve">определение нитратов (ФЭК)
</t>
  </si>
  <si>
    <t>2.2.1.11.</t>
  </si>
  <si>
    <t>определение общего железа:</t>
  </si>
  <si>
    <t>2.2.1.11.1.</t>
  </si>
  <si>
    <t xml:space="preserve">определение общего железа
(ФЭК)
</t>
  </si>
  <si>
    <t>2.2.1.12.</t>
  </si>
  <si>
    <t>определение сульфатов:</t>
  </si>
  <si>
    <t>2.2.1.12.1.</t>
  </si>
  <si>
    <t xml:space="preserve">определение сульфатов (ФЭК)
</t>
  </si>
  <si>
    <t>2.2.1.12.2.</t>
  </si>
  <si>
    <t xml:space="preserve">определение сульфатов
(титриметрия)
</t>
  </si>
  <si>
    <t>2.2.1.36.</t>
  </si>
  <si>
    <t xml:space="preserve">определение синтетических
поверхностных активных
веществ (далее – СПАВ):
</t>
  </si>
  <si>
    <t>2.2.1.38.</t>
  </si>
  <si>
    <t xml:space="preserve">определение окисляемости
перманганатной
</t>
  </si>
  <si>
    <t>2.2.2.</t>
  </si>
  <si>
    <t xml:space="preserve">вода открытых водоемов,
сточные воды:
</t>
  </si>
  <si>
    <t>2.2.2.1.</t>
  </si>
  <si>
    <t xml:space="preserve">определение взвешенных
веществ
</t>
  </si>
  <si>
    <t>2.2.2.2.</t>
  </si>
  <si>
    <t xml:space="preserve">определение окисляемости
перманганатной
</t>
  </si>
  <si>
    <t>2.2.2.4.</t>
  </si>
  <si>
    <t xml:space="preserve">определение биологического
потребления кислорода (далее –
БПК):
</t>
  </si>
  <si>
    <t>2.2.2.4.1.</t>
  </si>
  <si>
    <t xml:space="preserve">определение БПК
(титриметрический метод)
</t>
  </si>
  <si>
    <t>2.2.2.4.2.</t>
  </si>
  <si>
    <t xml:space="preserve">определение БПК (метод с
электрохимическим датчиком)
</t>
  </si>
  <si>
    <t>2.2.2.23.</t>
  </si>
  <si>
    <t>определение железа общего:</t>
  </si>
  <si>
    <t>2.2.2.23.2.</t>
  </si>
  <si>
    <t xml:space="preserve">определение железа общего
(ФЭК)
</t>
  </si>
  <si>
    <t>2.2.2.29.</t>
  </si>
  <si>
    <t xml:space="preserve">определение сухого остатка
</t>
  </si>
  <si>
    <t>2.2.2.34.</t>
  </si>
  <si>
    <t xml:space="preserve">определение аммиака и ионов   исследование
аммония
</t>
  </si>
  <si>
    <t>2.2.2.35.</t>
  </si>
  <si>
    <t>определение протея в определенном количестве образца</t>
  </si>
  <si>
    <t>2.2.2.35.1.</t>
  </si>
  <si>
    <t xml:space="preserve">определение нитратов (ФЭК)
</t>
  </si>
  <si>
    <t>2.2.2.36.</t>
  </si>
  <si>
    <t>определение хлоридов:</t>
  </si>
  <si>
    <t xml:space="preserve">2.2.2.36.2.  </t>
  </si>
  <si>
    <t xml:space="preserve">определение хлоридов
(титриметрический метод с
серебром азотнокислым)
</t>
  </si>
  <si>
    <t>2.2.2.46.</t>
  </si>
  <si>
    <t xml:space="preserve">определение рН
</t>
  </si>
  <si>
    <t>2.2.2.47.</t>
  </si>
  <si>
    <t>2.2.2.47.1.</t>
  </si>
  <si>
    <t xml:space="preserve">определение сульфатов (ФЭК)
</t>
  </si>
  <si>
    <t>2.2.2.51.</t>
  </si>
  <si>
    <t xml:space="preserve">определение
органолептических показателей
(запах, цвет, муть, осадок,
плавающие примеси, пленка)
</t>
  </si>
  <si>
    <t>2.2.2.56.</t>
  </si>
  <si>
    <t xml:space="preserve">определение мутности (ФЭК)
</t>
  </si>
  <si>
    <t>2.2.2.57.</t>
  </si>
  <si>
    <t xml:space="preserve">определение цветности (ФЭК)
</t>
  </si>
  <si>
    <t>2.2.3.</t>
  </si>
  <si>
    <t>вода бассейнов:</t>
  </si>
  <si>
    <t>2.2.3.1.</t>
  </si>
  <si>
    <t xml:space="preserve">определение мутности (ФЭК)
</t>
  </si>
  <si>
    <t>2.2.3.2.</t>
  </si>
  <si>
    <t xml:space="preserve">определение цветности (ФЭК)
</t>
  </si>
  <si>
    <t>2.2.3.3.</t>
  </si>
  <si>
    <t xml:space="preserve">определение запаха
</t>
  </si>
  <si>
    <t>2.2.3.4.</t>
  </si>
  <si>
    <t xml:space="preserve">определение хлоридов
</t>
  </si>
  <si>
    <t>2.2.3.5.</t>
  </si>
  <si>
    <t xml:space="preserve">определение свободного хлора
и общего хлора
</t>
  </si>
  <si>
    <t>2.2.3.6.</t>
  </si>
  <si>
    <t xml:space="preserve">определение аммиака и ионов
аммония
</t>
  </si>
  <si>
    <t>2.2.3.7.</t>
  </si>
  <si>
    <t>2.2.4.</t>
  </si>
  <si>
    <t>минеральные воды:</t>
  </si>
  <si>
    <t>2.2.4.1.</t>
  </si>
  <si>
    <t xml:space="preserve">определение запаха
(органолептический метод)
</t>
  </si>
  <si>
    <t>2.2.4.2.</t>
  </si>
  <si>
    <t xml:space="preserve">определение привкуса
(органолептический метод)
</t>
  </si>
  <si>
    <t>2.2.4.3.</t>
  </si>
  <si>
    <t xml:space="preserve">определение цветности
(органолептический метод)
</t>
  </si>
  <si>
    <t>2.2.4.4.</t>
  </si>
  <si>
    <t xml:space="preserve">определение полноты налива
(объемный метод)
</t>
  </si>
  <si>
    <t>2.2.7.</t>
  </si>
  <si>
    <t xml:space="preserve">отбор, регистрация,
оформление:
</t>
  </si>
  <si>
    <t>2.2.7.1.</t>
  </si>
  <si>
    <t xml:space="preserve">отбор проб
</t>
  </si>
  <si>
    <t>2.2.7.2.</t>
  </si>
  <si>
    <t xml:space="preserve">прием, регистрация проб
</t>
  </si>
  <si>
    <t>2.2.7.3.</t>
  </si>
  <si>
    <t xml:space="preserve">оформление протокола
испытаний
</t>
  </si>
  <si>
    <t>2.2.7.4.</t>
  </si>
  <si>
    <t xml:space="preserve">оформление первичного отчета исследование
(протокола) 
</t>
  </si>
  <si>
    <t>3.1.1.8.</t>
  </si>
  <si>
    <t xml:space="preserve">определение перекисного числа:
</t>
  </si>
  <si>
    <t>3.1.1.8.1.</t>
  </si>
  <si>
    <t xml:space="preserve">определение перекисного числа исследование в растительном масле
</t>
  </si>
  <si>
    <t>3.1.1.10.</t>
  </si>
  <si>
    <t xml:space="preserve">определение кислотного числа
в растительном масле
</t>
  </si>
  <si>
    <t>3.1.1.12.</t>
  </si>
  <si>
    <t xml:space="preserve">определение жира:
</t>
  </si>
  <si>
    <t>3.1.1.12.1.</t>
  </si>
  <si>
    <t xml:space="preserve">определение жира в
кондитерских и хлебобулочных
изделиях (экстракционно-
весовой метод)
</t>
  </si>
  <si>
    <t>3.1.1.12.4.</t>
  </si>
  <si>
    <t xml:space="preserve">определение жира методом 
Гербера (кислотный метод)
</t>
  </si>
  <si>
    <t>3.1.1.12.5.</t>
  </si>
  <si>
    <t xml:space="preserve">определение жира в маргарине, исследование
жире кондитерском, майонезе,
готовых блюдах (весовой
метод)
</t>
  </si>
  <si>
    <t>3.1.1.12.6.</t>
  </si>
  <si>
    <t xml:space="preserve">определение жира в 
мясопродуктах, концентратах
(весовой метод)
</t>
  </si>
  <si>
    <t>3.1.1.12.7.</t>
  </si>
  <si>
    <t xml:space="preserve">определение жира в сыре и исследование
плавленом сыре (весовой
метод)
</t>
  </si>
  <si>
    <t>3.1.1.12.8.</t>
  </si>
  <si>
    <t xml:space="preserve">определение жира в сгущенных исследование
молочных консервах (весовой 
метод) 
</t>
  </si>
  <si>
    <t>3.1.1.13.</t>
  </si>
  <si>
    <t xml:space="preserve">определение степени окисления исследование
фритюрного жира 
</t>
  </si>
  <si>
    <t>3.1.1.14.</t>
  </si>
  <si>
    <t>определение щелочности:</t>
  </si>
  <si>
    <t>3.1.1.14.1.</t>
  </si>
  <si>
    <t xml:space="preserve">определение щелочности в
мучных кондитерских изделиях
</t>
  </si>
  <si>
    <t>3.1.1.16.</t>
  </si>
  <si>
    <t>определение сахара:</t>
  </si>
  <si>
    <t>3.1.1.16.1.</t>
  </si>
  <si>
    <t xml:space="preserve">определение сахара (КФК)
</t>
  </si>
  <si>
    <t>3.1.1.17.</t>
  </si>
  <si>
    <t>определение сахарозы:</t>
  </si>
  <si>
    <t>3.1.1.17.2.</t>
  </si>
  <si>
    <t xml:space="preserve">определение сахарозы в меде
(КФК)
</t>
  </si>
  <si>
    <t>3.1.1.19.</t>
  </si>
  <si>
    <t xml:space="preserve">определение сухих веществ и
влажности:
</t>
  </si>
  <si>
    <t>3.1.1.19.1.</t>
  </si>
  <si>
    <t>3.1.1.19.2.</t>
  </si>
  <si>
    <t xml:space="preserve">определение сухих веществ и
влажности (фиксированное
время сушки)
</t>
  </si>
  <si>
    <t>3.1.1.19.3.</t>
  </si>
  <si>
    <t xml:space="preserve">определение влаги и летучих
веществ в растительном масле
</t>
  </si>
  <si>
    <t>3.1.1.19.4.</t>
  </si>
  <si>
    <t xml:space="preserve">определение влаги в
поваренной соли
</t>
  </si>
  <si>
    <t>3.1.1.19.5.</t>
  </si>
  <si>
    <t xml:space="preserve">определение сухих веществ в
безалкогольных напитках,
квасах
</t>
  </si>
  <si>
    <t>3.1.1.23.</t>
  </si>
  <si>
    <t xml:space="preserve">определение
оксиметилфурфурола:
</t>
  </si>
  <si>
    <t>3.1.1.23.1.</t>
  </si>
  <si>
    <t xml:space="preserve">определение
оксиметилфурфурола в меде
(качественная реакция)
</t>
  </si>
  <si>
    <t>3.1.1.24.</t>
  </si>
  <si>
    <t>3.1.1.25.</t>
  </si>
  <si>
    <t>определение поваренной соли:</t>
  </si>
  <si>
    <t>3.1.1.25.1.</t>
  </si>
  <si>
    <t xml:space="preserve">определение поваренной соли
(без озоления пробы)
</t>
  </si>
  <si>
    <t>3.1.1.25.2.</t>
  </si>
  <si>
    <t xml:space="preserve">определение поваренной соли
(с озолением пробы)
</t>
  </si>
  <si>
    <t>3.1.1.25.3.</t>
  </si>
  <si>
    <t xml:space="preserve">определение поваренной соли
(хлоридов) в детском питании
</t>
  </si>
  <si>
    <t>3.1.1.26.</t>
  </si>
  <si>
    <t xml:space="preserve">определение йода, йодистого
калия:
</t>
  </si>
  <si>
    <t>3.1.1.26.1.</t>
  </si>
  <si>
    <t xml:space="preserve">определение йода, йодистого
калия в поваренной соли
</t>
  </si>
  <si>
    <t>3.1.1.27.</t>
  </si>
  <si>
    <t xml:space="preserve">определение рН или активной
кислотности:
</t>
  </si>
  <si>
    <t>3.1.1.27.1.</t>
  </si>
  <si>
    <t xml:space="preserve">определение рН напитков
</t>
  </si>
  <si>
    <t>3.1.1.28.1.</t>
  </si>
  <si>
    <t xml:space="preserve">определение общего экстракта в
алкогольных напитках 
</t>
  </si>
  <si>
    <t>3.1.1.29.1.</t>
  </si>
  <si>
    <t xml:space="preserve">определение этилового спирта в 
алкогольных напитках 
</t>
  </si>
  <si>
    <t>3.1.1.29.2.</t>
  </si>
  <si>
    <t xml:space="preserve">определение этилового спирта в 
молочных продуктах 
</t>
  </si>
  <si>
    <t>3.1.1.29.3.</t>
  </si>
  <si>
    <t xml:space="preserve">определение этилового спирта в
плодоовощных продуктах 
</t>
  </si>
  <si>
    <t>3.1.1.43.</t>
  </si>
  <si>
    <t xml:space="preserve">определение осадка, массовой
доли мякоти в плодовых и
ягодных соках
</t>
  </si>
  <si>
    <t>3.1.1.44.</t>
  </si>
  <si>
    <t xml:space="preserve">определение нитратов:
</t>
  </si>
  <si>
    <t>3.1.1.44.1.</t>
  </si>
  <si>
    <t xml:space="preserve">определение нитратов в
продукции растениеводства
(ионометрический метод)
</t>
  </si>
  <si>
    <t>3.1.1.45.</t>
  </si>
  <si>
    <t xml:space="preserve">определение крахмала в
колбасных изделиях
(качественный метод)
</t>
  </si>
  <si>
    <t>3.1.1.46.1.</t>
  </si>
  <si>
    <t xml:space="preserve">определение крахмала в
колбасных изделиях (без
добавления сухого молока)
</t>
  </si>
  <si>
    <t>3.1.1.47.</t>
  </si>
  <si>
    <t xml:space="preserve">определение эффективности
термической обработки
</t>
  </si>
  <si>
    <t>3.1.1.50.</t>
  </si>
  <si>
    <t xml:space="preserve">определение составных частей: 
</t>
  </si>
  <si>
    <t>3.1.1.50.1.</t>
  </si>
  <si>
    <t xml:space="preserve">определение процентного
соотношения отдельных частей
в пельменях
</t>
  </si>
  <si>
    <t>3.1.1.50.2.</t>
  </si>
  <si>
    <t xml:space="preserve">определение массовой доли
фарша
</t>
  </si>
  <si>
    <t>3.1.1.50.3.</t>
  </si>
  <si>
    <t xml:space="preserve">определение составных частей
(для каждой разновидности)
</t>
  </si>
  <si>
    <t>3.1.1.51.</t>
  </si>
  <si>
    <t xml:space="preserve">определение степени чистоты
молока
</t>
  </si>
  <si>
    <t>3.1.1.52.</t>
  </si>
  <si>
    <t xml:space="preserve">определение плотности молока
</t>
  </si>
  <si>
    <t>3.1.1.53.</t>
  </si>
  <si>
    <t xml:space="preserve">определение массовой доли
хлеба в кулинарных изделиях
из рубленого мяса
</t>
  </si>
  <si>
    <t>3.1.1.54.</t>
  </si>
  <si>
    <t xml:space="preserve">определение пористости исследование
хлебобулочных изделий
</t>
  </si>
  <si>
    <t xml:space="preserve">3.1.1.56. </t>
  </si>
  <si>
    <t>определение белка:</t>
  </si>
  <si>
    <t xml:space="preserve">3.1.1.57.  </t>
  </si>
  <si>
    <t xml:space="preserve"> приготовление блюд к анализу  исследование
(обеды и суточные рационы)
</t>
  </si>
  <si>
    <t xml:space="preserve">3.1.1.58. </t>
  </si>
  <si>
    <t xml:space="preserve">расчет пищевой ценности
рационов:
</t>
  </si>
  <si>
    <t xml:space="preserve">3.1.1.58.1.  </t>
  </si>
  <si>
    <t xml:space="preserve">расчет теоретических величин
рациона
</t>
  </si>
  <si>
    <t>3.1.1.58.2.</t>
  </si>
  <si>
    <t xml:space="preserve">расчет фактических величин
рациона
</t>
  </si>
  <si>
    <t xml:space="preserve">3.1.1.59. </t>
  </si>
  <si>
    <t xml:space="preserve">расчет пищевой ценности,
калорийности готовых блюд:
</t>
  </si>
  <si>
    <t xml:space="preserve">3.1.1.59.1.  </t>
  </si>
  <si>
    <t xml:space="preserve">расчет пищевой ценности,
калорийности готовых блюд
(теоретический)
</t>
  </si>
  <si>
    <t xml:space="preserve">3.1.5.5. 
</t>
  </si>
  <si>
    <t xml:space="preserve">определение аскорбиновой
 кислоты (витамина С):
</t>
  </si>
  <si>
    <t xml:space="preserve">3.1.5.5.1.
</t>
  </si>
  <si>
    <t xml:space="preserve">определение аскорбиновой
кислоты (витамина С), кроме
витаминных препаратов
(титриметрический метод)
</t>
  </si>
  <si>
    <t xml:space="preserve">3.1.5.8.
</t>
  </si>
  <si>
    <t xml:space="preserve"> определение нитритов и
 нитратов:
</t>
  </si>
  <si>
    <t xml:space="preserve">3.1.5.8.1.
</t>
  </si>
  <si>
    <t xml:space="preserve">определение массовой доли
нитрита в мясных продуктах и
мясных консервах
</t>
  </si>
  <si>
    <t xml:space="preserve">3.1.5.8.2.
</t>
  </si>
  <si>
    <t xml:space="preserve">определение массовой доли
нитрата в мясных продуктах
</t>
  </si>
  <si>
    <t xml:space="preserve">3.1.6.
</t>
  </si>
  <si>
    <t xml:space="preserve"> регистрация и оформление
 результатов
</t>
  </si>
  <si>
    <t xml:space="preserve">3.1.6.1.
</t>
  </si>
  <si>
    <t xml:space="preserve">учет поступления образца в
лабораторию
</t>
  </si>
  <si>
    <t xml:space="preserve">3.1.6.2.
</t>
  </si>
  <si>
    <t xml:space="preserve">оформление первичного отчета исследование
испытаний по результатам 
лаборатории 
</t>
  </si>
  <si>
    <t>4.</t>
  </si>
  <si>
    <t xml:space="preserve"> Измерения (исследования)
 физических факторов
 окружающей и
 производственной среды:
</t>
  </si>
  <si>
    <t>4.9.</t>
  </si>
  <si>
    <t xml:space="preserve">измерение естественной или
искусственной освещенности
</t>
  </si>
  <si>
    <t>4.12.</t>
  </si>
  <si>
    <t xml:space="preserve">измерение температуры или
относительной влажности
воздуха
</t>
  </si>
  <si>
    <t>4.15.</t>
  </si>
  <si>
    <t xml:space="preserve">измерение уровня звука,
уровней звукового давления в
октавных (третьоктавных)
полосах частот
</t>
  </si>
  <si>
    <t>4.16.</t>
  </si>
  <si>
    <t xml:space="preserve">измерение эквивалентного и
максимального уровней звука
полосах частот
</t>
  </si>
  <si>
    <t>4.17.</t>
  </si>
  <si>
    <t xml:space="preserve">измерение корректированного и 
спектральных уровней 
вибрации в октавных 
 (третьоктавных) полосах частот 
</t>
  </si>
  <si>
    <t>4.18.</t>
  </si>
  <si>
    <t xml:space="preserve">измерение эквивалентных 
корректированного и 
спектральных уровней 
 вибрации в октавных 
 (третьоктавных) полосах частот 
</t>
  </si>
  <si>
    <t>4.25.</t>
  </si>
  <si>
    <t xml:space="preserve">оформление протокола
исследований (измерений)
</t>
  </si>
  <si>
    <t xml:space="preserve">5.1.1.
</t>
  </si>
  <si>
    <t xml:space="preserve"> радиометрическое определение
 цезия-137:</t>
  </si>
  <si>
    <t>5.1.1.1.</t>
  </si>
  <si>
    <t xml:space="preserve">радиометрическое определение исследование
цезия-137 в продуктах питания
и питьевой воде
</t>
  </si>
  <si>
    <t>5.1.1.2.</t>
  </si>
  <si>
    <t xml:space="preserve">5.5. 
</t>
  </si>
  <si>
    <t>дозиметрические исследования:</t>
  </si>
  <si>
    <t>5.5.2.</t>
  </si>
  <si>
    <t xml:space="preserve">измерение мощности дозы
гамма-излучения
</t>
  </si>
  <si>
    <t>5.6.</t>
  </si>
  <si>
    <t>оформление результатов:</t>
  </si>
  <si>
    <t>5.6.1.</t>
  </si>
  <si>
    <t xml:space="preserve">оформление первичного отчета 
(протокола) испытаний, 
исследований, измерений 
</t>
  </si>
  <si>
    <t>5.6.2.</t>
  </si>
  <si>
    <t xml:space="preserve">оформление протокола
испытаний, исследований
</t>
  </si>
  <si>
    <t>6.</t>
  </si>
  <si>
    <t>Микробиологические исследования:</t>
  </si>
  <si>
    <t>6.1.1.</t>
  </si>
  <si>
    <t>подготовительные работы, отдельные операции:</t>
  </si>
  <si>
    <t>6.1.1.1.</t>
  </si>
  <si>
    <t>прием и регистрация пробы</t>
  </si>
  <si>
    <t>6.1.1.2.</t>
  </si>
  <si>
    <t xml:space="preserve">выписка результата
исследования
</t>
  </si>
  <si>
    <t>6.1.1.3.</t>
  </si>
  <si>
    <t xml:space="preserve">приготовление плотных и
жидких питательных сред на
одну емкость (чашку,
пробирку)
</t>
  </si>
  <si>
    <t>6.1.1.4.</t>
  </si>
  <si>
    <t xml:space="preserve">отбор проб факторов среды
обитания
</t>
  </si>
  <si>
    <t>6.2.1.</t>
  </si>
  <si>
    <t>паразитологические методы исследования продукции и факторов среды обитания:</t>
  </si>
  <si>
    <t>6.1.2.1.</t>
  </si>
  <si>
    <t xml:space="preserve">определение показателя 
 чувствительности 
(производительности) питательных сред с одним тест-микроорганизмом
</t>
  </si>
  <si>
    <t>6.1.2.2.</t>
  </si>
  <si>
    <t xml:space="preserve">определение показателя 
ингибиции (селективности) питательных сред с одним тест-микроорганизмом
</t>
  </si>
  <si>
    <t>6.1.2.3.</t>
  </si>
  <si>
    <t>определение специфичности (элективности) питательных сред с одним тест-микроорганизмом</t>
  </si>
  <si>
    <t>6.1.2.4.</t>
  </si>
  <si>
    <t xml:space="preserve">определение стерильности
(микробного загрязнения)
питательных сред
</t>
  </si>
  <si>
    <t xml:space="preserve">6.2.1. </t>
  </si>
  <si>
    <t>6.2.1.1.</t>
  </si>
  <si>
    <t xml:space="preserve">исследование морской рыбы и
рыбной продукции
(25 экземпляров)
</t>
  </si>
  <si>
    <t>6.2.1.4.</t>
  </si>
  <si>
    <t xml:space="preserve">исследование рыбы пресных
водоемов на зараженность
метацеркариями описторхиса
(25 экземпляров)
</t>
  </si>
  <si>
    <t>6.2.1.6.</t>
  </si>
  <si>
    <t>исследование 1 пробы сточной воды (экспресс-метод, с использованием концентратора гидробиологического) на яйца гельминтов, цисты лямблий,ооцисты криптоспоридий</t>
  </si>
  <si>
    <t>6.2.1.7.</t>
  </si>
  <si>
    <t>исследование 1 пробы питьевой воды, воды открытых водоемов,плавательных бассейнов (экспресс-метод, с использованием концентратора гидробиологического) на яйца гельминтов, цисты лямблий,ооцисты криптоспоридий</t>
  </si>
  <si>
    <t>6.2.1.8.</t>
  </si>
  <si>
    <t>исследование 1 пробы осадков сточных вод, иловых площадок,почвы (экспресс-метод с использованием концентратора гидробиологического) на яйца гельминтов, цисты лямблий,ооцисты криптоспоридий</t>
  </si>
  <si>
    <t>6.2.1.9.</t>
  </si>
  <si>
    <t>исследование 1 пробы овощей, фруктов, зелени и продуктов их переработки (экспресс-метод с использованием концентратора гидробиологического и другие методы) на яйца гельминтов, цисты лямблий, ооцисты криптоспоридий</t>
  </si>
  <si>
    <t>6.2.1.12.</t>
  </si>
  <si>
    <t xml:space="preserve">исследование смывов с
предметов обихода на яйца и
личинки гельминтов, цисты
патогенных простейших
</t>
  </si>
  <si>
    <t xml:space="preserve">6.2.2.
</t>
  </si>
  <si>
    <t xml:space="preserve"> энтомологические
 исследования:</t>
  </si>
  <si>
    <t>6.2.2.1.</t>
  </si>
  <si>
    <t>исследование иксодовых
клещей на Лайм-боррелиоз методом светопольной микроскопии</t>
  </si>
  <si>
    <t xml:space="preserve">6.3. </t>
  </si>
  <si>
    <t>санитарно-микробиологические исследования:</t>
  </si>
  <si>
    <t>6.3.1.</t>
  </si>
  <si>
    <t>бактериологические методы исследования продукции и факторов среды обитания:</t>
  </si>
  <si>
    <t>6.3.1.1.</t>
  </si>
  <si>
    <t xml:space="preserve">определение общего количества 
мезофильных аэробных и
факультативно анаэробных
микроорганизмов в 1 г (см3)
образца
</t>
  </si>
  <si>
    <t>6.3.1.2.</t>
  </si>
  <si>
    <t>определение наличия патогенных микроорганизмов, в том числе сальмонелл в определенном количества образца:</t>
  </si>
  <si>
    <t>6.3.1.2.1.</t>
  </si>
  <si>
    <t xml:space="preserve">при отсутствии роста 
микроорганизмов
</t>
  </si>
  <si>
    <t>6.3.1.2.2.</t>
  </si>
  <si>
    <t xml:space="preserve">при наличии роста 
микроорганизмов и
идентификации классическим
методом
</t>
  </si>
  <si>
    <t>6.3.1.3.</t>
  </si>
  <si>
    <t xml:space="preserve">определение наличия бактерий исследование
группы кишечной палочки
(далее – БГКП) в определенном
количестве образца
</t>
  </si>
  <si>
    <t>6.3.1.5.</t>
  </si>
  <si>
    <t>определние сульфитредуцирующих клостридий в определенном количестве образца</t>
  </si>
  <si>
    <t>6.3.1.6.</t>
  </si>
  <si>
    <t>определение коагулазоположительного стафилококка в определенном количестве образца</t>
  </si>
  <si>
    <t>6.3.1.7.</t>
  </si>
  <si>
    <t>определение количества энтерококков в определенном количестве образца</t>
  </si>
  <si>
    <t>6.3.1.8.</t>
  </si>
  <si>
    <t xml:space="preserve">определение наличия Вас.cereus в определенном количестве образца </t>
  </si>
  <si>
    <t>6.3.1.9.</t>
  </si>
  <si>
    <t>установление промышленной стерильности консервов:подготовка проб к анализу</t>
  </si>
  <si>
    <t>6.3.1.10.</t>
  </si>
  <si>
    <t>установление промышленной стерильности консервов: определение мезофильных аэробных, факультативно-анаэробных и анаэробных микроорганизмов в 1г образца</t>
  </si>
  <si>
    <t>6.3.1.11.</t>
  </si>
  <si>
    <t>6.3.1.12.</t>
  </si>
  <si>
    <t>определение наличия P. aeruginosa в определенном объеме образца</t>
  </si>
  <si>
    <t>6.3.1.13.</t>
  </si>
  <si>
    <t>определение молочнокислых бактерий в определенном объеме образца</t>
  </si>
  <si>
    <t>6.3.1.14.</t>
  </si>
  <si>
    <t>определение количества плесневых грибов и дрожжей в определенном количестве образца</t>
  </si>
  <si>
    <t>6.3.1.16.</t>
  </si>
  <si>
    <t xml:space="preserve">контроль стерильности
лекарственных средств,
изделий медицинского и иного
назначения, прочих
медицинских препаратов
</t>
  </si>
  <si>
    <t>6.3.1.17.</t>
  </si>
  <si>
    <t xml:space="preserve">определение иерсиний в исследование
определенном количестве образца
</t>
  </si>
  <si>
    <t>6.3.1.18.</t>
  </si>
  <si>
    <t xml:space="preserve">определение бифидобактерий в  исследуемом образце
</t>
  </si>
  <si>
    <t>6.3.1.19.1.</t>
  </si>
  <si>
    <t xml:space="preserve">выявление Listeria monocytogenes в определенном количестве образца: при отсутствии роста исследование
микроорганизмов
</t>
  </si>
  <si>
    <t>6.3.1.19.2.</t>
  </si>
  <si>
    <t xml:space="preserve">при наличии роста
микроорганизмов и
идентификации классическим
методом
</t>
  </si>
  <si>
    <t>6.3.1.21.</t>
  </si>
  <si>
    <t xml:space="preserve">определение наличия 
Escherichia coli в определенном количестве образца
</t>
  </si>
  <si>
    <t>6.3.1.22.2.</t>
  </si>
  <si>
    <t xml:space="preserve">при выделении микроорганизмов с идентификацией Escherichia coli
</t>
  </si>
  <si>
    <t>6.3.1.23.1.</t>
  </si>
  <si>
    <t xml:space="preserve">определение ОКБ, ТКБ в воде
титрационным методом:
определение общего числа при отсутствии микроорганизмов
микроорганизмов
</t>
  </si>
  <si>
    <t>6.3.1.23.2.</t>
  </si>
  <si>
    <t xml:space="preserve">при выделении
микроорганизмов с
идентификацией Escherichia coli
</t>
  </si>
  <si>
    <t>6.3.1.24.</t>
  </si>
  <si>
    <t xml:space="preserve">определение общего числа
микроорганизмов в воде
</t>
  </si>
  <si>
    <t>6.3.1.27.</t>
  </si>
  <si>
    <t xml:space="preserve">обнаружение спор
сульфитредуцирующих
клостридий в воде:
</t>
  </si>
  <si>
    <t xml:space="preserve">6.3.1.27.1.
</t>
  </si>
  <si>
    <t xml:space="preserve"> методом мембранной
 фильтрации в пробирках</t>
  </si>
  <si>
    <t xml:space="preserve">6.3.1.27.3.
</t>
  </si>
  <si>
    <t>прямым посевом</t>
  </si>
  <si>
    <t xml:space="preserve">6.3.1.29.1.
</t>
  </si>
  <si>
    <t xml:space="preserve">обнаружение кишечных
энтерококков в воде методом
мембранной фильтрации: при отсутствии микроорганизмов
</t>
  </si>
  <si>
    <t xml:space="preserve">6.3.1.29.2.
</t>
  </si>
  <si>
    <t xml:space="preserve">обнаружение кишечных
энтерококков в воде методом
мембранной фильтрации: при выделении микроорганизмов
</t>
  </si>
  <si>
    <t xml:space="preserve">6.3.1.30.1.
</t>
  </si>
  <si>
    <t xml:space="preserve">обнаружение
лецитиназоположительных
стафилококков в воде методом
мембранной фильтрации
при отсутствии
микроорганизмов
</t>
  </si>
  <si>
    <t xml:space="preserve">6.3.1.30.2.
</t>
  </si>
  <si>
    <t xml:space="preserve">при выделении
микроорганизмов с изучением
морфологических свойств
</t>
  </si>
  <si>
    <t xml:space="preserve">6.3.1.31. </t>
  </si>
  <si>
    <t xml:space="preserve">обнаружение
 лецитиназоположительных
 стафилококков в воде методом
 накопления:
</t>
  </si>
  <si>
    <t>6.3.1.31.1.</t>
  </si>
  <si>
    <t xml:space="preserve">обнаружение
лецитиназоположительных
стафилококков в воде методом
накопления:
при отсутствии
микроорганизмов
</t>
  </si>
  <si>
    <t>6.3.1.31.2.</t>
  </si>
  <si>
    <t xml:space="preserve">при выделении исследование
микроорганизмов
</t>
  </si>
  <si>
    <t>6.3.1.33.</t>
  </si>
  <si>
    <t xml:space="preserve">обнаружение Pseudomonas
аeruginosa в воде методом
накопления:
</t>
  </si>
  <si>
    <t>6.3.1.33.1.</t>
  </si>
  <si>
    <t xml:space="preserve">при отсутствии
микроорганизмов
</t>
  </si>
  <si>
    <t>6.3.1.33.2.</t>
  </si>
  <si>
    <t xml:space="preserve">6.3.1.34. </t>
  </si>
  <si>
    <t xml:space="preserve">обнаружение бактерий рода
 Salmonella в воде:
</t>
  </si>
  <si>
    <t>6.3.1.34.1.</t>
  </si>
  <si>
    <t>6.3.1.34.2.</t>
  </si>
  <si>
    <t>6.3.1.40.</t>
  </si>
  <si>
    <t xml:space="preserve"> определение БГКП методом
 смыва:
</t>
  </si>
  <si>
    <t>6.3.1.40.1.</t>
  </si>
  <si>
    <t xml:space="preserve">при отсутствии роста
микроорганизмов
</t>
  </si>
  <si>
    <t>6.3.1.40.2.</t>
  </si>
  <si>
    <t xml:space="preserve">при выделении
микроорганизмов с изучением
морфологических свойств
</t>
  </si>
  <si>
    <t>6.3.1.41.</t>
  </si>
  <si>
    <t xml:space="preserve">определение общей микробной  исследование
обсемененности методом смыва 
</t>
  </si>
  <si>
    <t>6.3.1.42.1.</t>
  </si>
  <si>
    <t xml:space="preserve">определение наличия
патогенных микроорганизмов, в
том числе сальмонелл методом
смыва:
при отсутствии роста
микроорганизмов
</t>
  </si>
  <si>
    <t>6.3.1.42.2.</t>
  </si>
  <si>
    <t xml:space="preserve">при выделении исследование
микроорганизмов классическим методом
</t>
  </si>
  <si>
    <t xml:space="preserve">6.3.1.43. 
</t>
  </si>
  <si>
    <t>определение
 коагулазоположительного
 стафилококка методом смыва:</t>
  </si>
  <si>
    <t>6.3.1.43.1.</t>
  </si>
  <si>
    <t xml:space="preserve">при отсутствии роста
микроорганизмов
</t>
  </si>
  <si>
    <t>6.3.1.43.2.</t>
  </si>
  <si>
    <t xml:space="preserve"> при выделении 
 микроорганизмов с изучением 
морфологических свойств и
идентификацией до вида
</t>
  </si>
  <si>
    <t xml:space="preserve">6.3.1.45. </t>
  </si>
  <si>
    <t xml:space="preserve">определение Pseudomonas
 aeruginosa методом смыва:
</t>
  </si>
  <si>
    <t>6.3.1.45.1.</t>
  </si>
  <si>
    <t>6.3.1.45.2.</t>
  </si>
  <si>
    <t xml:space="preserve">при выделении
микроорганизмов с изучением
морфологических свойств и
идентификацией до вида
</t>
  </si>
  <si>
    <t>6.3.1.46.</t>
  </si>
  <si>
    <t xml:space="preserve">определение количества
плесневых грибов методом
смыва
</t>
  </si>
  <si>
    <t>6.3.1.47.</t>
  </si>
  <si>
    <t>определение БГКП в почве</t>
  </si>
  <si>
    <t>6.3.1.48.</t>
  </si>
  <si>
    <t xml:space="preserve">определение общего
микробного числа (далее –
ОМЧ) в почве
</t>
  </si>
  <si>
    <t>6.3.1.49.</t>
  </si>
  <si>
    <t xml:space="preserve">определение количества исследование
энтерококков в почве
</t>
  </si>
  <si>
    <t xml:space="preserve">6.3.1.52.   </t>
  </si>
  <si>
    <t>определение ОМЧ в воздухе</t>
  </si>
  <si>
    <t>6.3.1.53.</t>
  </si>
  <si>
    <t xml:space="preserve">определение
коагулазоположительного
стафилококка в воздухе
</t>
  </si>
  <si>
    <t>6.3.1.75.</t>
  </si>
  <si>
    <t xml:space="preserve">контроль работы паровых и 
воздушных стерилизаторов
бактериологическим методом
</t>
  </si>
  <si>
    <t>6.3.1.76.</t>
  </si>
  <si>
    <t xml:space="preserve">контроль работы дезкамер
бактериологическим методом
</t>
  </si>
  <si>
    <t>6.3.1.77.1.</t>
  </si>
  <si>
    <t xml:space="preserve">обнаружение бактерий Vibrio
parahaemolyticus в
определенном количестве при отсутствии роста образца: микроорганизмов
</t>
  </si>
  <si>
    <t>6.3.1.77.2.</t>
  </si>
  <si>
    <t>при выделении микроорганизмов с идентификацией до вида</t>
  </si>
  <si>
    <t>6.5.</t>
  </si>
  <si>
    <t xml:space="preserve"> лабораторные исследования по
 диагностике и мониторингу
 инфекционных заболеваний:
</t>
  </si>
  <si>
    <t>6.5.1.1.1.</t>
  </si>
  <si>
    <t xml:space="preserve">при отсутствии диагностически исследование
значимых микроорганизмов 
</t>
  </si>
  <si>
    <t>6.5.1.2.1.</t>
  </si>
  <si>
    <t xml:space="preserve">при выделении
микроорганизмов с изучением
морфологических свойств:
1–2 культуры
</t>
  </si>
  <si>
    <t>6.5.1.2.2.</t>
  </si>
  <si>
    <t>3 и более культуры</t>
  </si>
  <si>
    <t xml:space="preserve">6.5.1.3. </t>
  </si>
  <si>
    <t xml:space="preserve">исследования на аэробные и
 факультативно-анаэробные
 микроорганизмы в крови:
</t>
  </si>
  <si>
    <t>6.5.1.3.1.1.</t>
  </si>
  <si>
    <t>6.5.1.3.1.2.</t>
  </si>
  <si>
    <t xml:space="preserve">при выделении 
микроорганизмов с изучением
морфологических свойств
</t>
  </si>
  <si>
    <t xml:space="preserve">6.5.1.3.3. </t>
  </si>
  <si>
    <t xml:space="preserve">исследование с
 идентификацией до вида:
</t>
  </si>
  <si>
    <t>6.5.1.3.3.1.</t>
  </si>
  <si>
    <t xml:space="preserve">исследование с
идентификацией до вида:
классическим методом
</t>
  </si>
  <si>
    <t>6.5.1.4.</t>
  </si>
  <si>
    <t xml:space="preserve"> исследования на аэробные и
 факультативно-анаэробные
 микроорганизмы в
 спинномозговой жидкости:
</t>
  </si>
  <si>
    <t xml:space="preserve">6.5.1.4.1. </t>
  </si>
  <si>
    <t>культуральное исследование:</t>
  </si>
  <si>
    <t>6.5.1.4.1.1.</t>
  </si>
  <si>
    <t>6.5.1.4.1.2.</t>
  </si>
  <si>
    <t xml:space="preserve">при выделении
микроорганизмов с изучением
морфологических свойств
</t>
  </si>
  <si>
    <t xml:space="preserve">6.5.1.4.2. </t>
  </si>
  <si>
    <t xml:space="preserve">исследование с
идентификацией до вида:
</t>
  </si>
  <si>
    <t>6.5.1.4.2.1.</t>
  </si>
  <si>
    <t xml:space="preserve">6.5.1.5. </t>
  </si>
  <si>
    <t xml:space="preserve">исследования на аэробные и
 факультативно-анаэробные
 микроорганизмы в мокроте и
 промывных водах бронхов:
</t>
  </si>
  <si>
    <t>6.5.1.5.1.</t>
  </si>
  <si>
    <t xml:space="preserve">культуральное исследование
при количестве ниже
диагностических титров
</t>
  </si>
  <si>
    <t>6.5.1.5.2.1.</t>
  </si>
  <si>
    <t xml:space="preserve">при выделении
микроорганизмов с изучением
морфологических свойств: 1–2 культуры
</t>
  </si>
  <si>
    <t>6.5.1.5.2.2.</t>
  </si>
  <si>
    <t xml:space="preserve">6.5.1.5.3.1.  </t>
  </si>
  <si>
    <t xml:space="preserve">исследование с
идентификацией до вида: классическим методом
</t>
  </si>
  <si>
    <t>6.5.1.6.</t>
  </si>
  <si>
    <t xml:space="preserve"> исследования на аэробные и
 факультативно-анаэробные
 микроорганизмы в моче
 (полуколичественный метод):
</t>
  </si>
  <si>
    <t>6.5.1.6.1.</t>
  </si>
  <si>
    <t xml:space="preserve">культуральное исследование
при отсутствии
микроорганизмов или их
количестве ниже
диагностических титров
</t>
  </si>
  <si>
    <t>6.5.1.6.2.</t>
  </si>
  <si>
    <t xml:space="preserve">6.5.1.6.3. </t>
  </si>
  <si>
    <t xml:space="preserve">6.5.1.6.3.1. </t>
  </si>
  <si>
    <t xml:space="preserve">классическим методом
</t>
  </si>
  <si>
    <t>6.5.1.7.</t>
  </si>
  <si>
    <t xml:space="preserve"> исследования на аэробные и
факультативно-анаэробные
микроорганизмы в гное,
отделяемом ран, дренажей,
абсцессов, в транссудатах,
экссудатах:
</t>
  </si>
  <si>
    <t>6.5.1.7.1.</t>
  </si>
  <si>
    <t>культуральное исследование при отсутствии микроорганизмов</t>
  </si>
  <si>
    <t>6.5.1.7.2.</t>
  </si>
  <si>
    <t>6.5.1.7.3.1</t>
  </si>
  <si>
    <t>6.5.1.8.</t>
  </si>
  <si>
    <t xml:space="preserve">исследования на облигатно-
анаэробные микроорганизмы в
отделяемом ран, флегмон,
половых органов, в крови,
транссудатах, экссудатах:
</t>
  </si>
  <si>
    <t>6.5.1.8.1.</t>
  </si>
  <si>
    <t xml:space="preserve">культуральное исследование
при отсутствии
микроорганизмов
</t>
  </si>
  <si>
    <t>6.5.1.8.2.</t>
  </si>
  <si>
    <t>6.5.1.8.3.1.</t>
  </si>
  <si>
    <t xml:space="preserve">исследование с
идентификацией до вида:
с использованием
коммерческих тест-систем
(визуальное считывание)
</t>
  </si>
  <si>
    <t xml:space="preserve">6.5.1.9. </t>
  </si>
  <si>
    <t xml:space="preserve">исследование на аэробные и
 факультативно-анаэробные
 микроорганизмы в желчи:
</t>
  </si>
  <si>
    <t>6.5.1.9.1.</t>
  </si>
  <si>
    <t xml:space="preserve">культуральное исследование
при отсутствии
микроорганизмов
</t>
  </si>
  <si>
    <t>6.5.1.9.2.</t>
  </si>
  <si>
    <t>6.5.1.9.3.</t>
  </si>
  <si>
    <t xml:space="preserve"> исследование с
 идентификацией до вида:
</t>
  </si>
  <si>
    <t>6.5.1.9.3.1.</t>
  </si>
  <si>
    <t xml:space="preserve">6.5.1.10. </t>
  </si>
  <si>
    <t xml:space="preserve">исследования на аэробные и
факультативно-анаэробные
микроорганизмы в отделяемом
урогенитального тракта
(уретра, половые органы):
</t>
  </si>
  <si>
    <t>6.5.1.10.1.</t>
  </si>
  <si>
    <t>культуральное исследование
при отсутствии
микроорганизмов</t>
  </si>
  <si>
    <t xml:space="preserve">6.5.1.10.2. </t>
  </si>
  <si>
    <t xml:space="preserve">при выделении
 микроорганизмов с изучением
 морфологических свойств:
</t>
  </si>
  <si>
    <t>6.5.1.10.2.1</t>
  </si>
  <si>
    <t xml:space="preserve">1–2 культуры
</t>
  </si>
  <si>
    <t>6.5.1.10.2.2.</t>
  </si>
  <si>
    <t xml:space="preserve">6.5.1.10.3.1.  </t>
  </si>
  <si>
    <t xml:space="preserve">исследование с
идентификацией до вида:классическим методом
</t>
  </si>
  <si>
    <t xml:space="preserve">6.5.1.11. </t>
  </si>
  <si>
    <t xml:space="preserve">исследования на аэробные и
факультативно-анаэробные
микроорганизмы в отделяемом
органов чувств (глаз, ухо):
</t>
  </si>
  <si>
    <t>6.5.1.11.1.</t>
  </si>
  <si>
    <t xml:space="preserve">культуральное исследование при отсутствии микроорганизмов
</t>
  </si>
  <si>
    <t>6.5.1.11.2.</t>
  </si>
  <si>
    <t xml:space="preserve">6.5.1.11.3.1.  </t>
  </si>
  <si>
    <t>6.5.1.12.1.</t>
  </si>
  <si>
    <t xml:space="preserve">исследования на аэробные и
факультативно-анаэробные  микроорганизмы в отделяемом
 носоглотки, носа, зева: 
культуральное исследование
при отсутствии
микроорганизмов
</t>
  </si>
  <si>
    <t>6.5.1.12.2.1.</t>
  </si>
  <si>
    <t xml:space="preserve">при выделении
микроорганизмов с изучением
морфологических свойств:1–2 культуры
</t>
  </si>
  <si>
    <t>6.5.1.12.2.2.</t>
  </si>
  <si>
    <t>при выделении
микроорганизмов с изучением
морфологических свойств:3 и более культуры</t>
  </si>
  <si>
    <t xml:space="preserve">6.5.1.12.3.1.  </t>
  </si>
  <si>
    <t>6.5.1.15.</t>
  </si>
  <si>
    <t>исследование грудного молока</t>
  </si>
  <si>
    <t>6.5.1.16.</t>
  </si>
  <si>
    <t xml:space="preserve">исследование микробиоценоза
кишечника (дисбактериоз)
</t>
  </si>
  <si>
    <t>6.5.1.17.1.</t>
  </si>
  <si>
    <t xml:space="preserve">приготовление, окраска и
микроскопирование
препаратов, биологического
материала: метиленовым синим
</t>
  </si>
  <si>
    <t>6.5.1.17.2.</t>
  </si>
  <si>
    <t xml:space="preserve">приготовление, окраска и
микроскопирование
препаратов, биологического
материала: по Граму
</t>
  </si>
  <si>
    <t xml:space="preserve">6.5.1.18.1. </t>
  </si>
  <si>
    <t xml:space="preserve">определение чувствительности
одного штамма
микроорганизма к
антибиотикам: диско-диффузионным методом исследование к 6 препаратам
</t>
  </si>
  <si>
    <t>6.5.2.5.1.</t>
  </si>
  <si>
    <t xml:space="preserve">РА на стекле:
до 10 исследований
одновременно
</t>
  </si>
  <si>
    <t>6.5.2.5.2.</t>
  </si>
  <si>
    <t xml:space="preserve">РА на стекле:
на каждые последующие
</t>
  </si>
  <si>
    <t>6.5.2.7.</t>
  </si>
  <si>
    <t>реакция непрямой гемагглютинации (далее –РНГА) с одним антигеном</t>
  </si>
  <si>
    <t xml:space="preserve">6.5.5.3.1.   </t>
  </si>
  <si>
    <t xml:space="preserve">исследование перианального
соскоба на яйца остриц и
онкосферы тениид:методом липкой ленты
</t>
  </si>
  <si>
    <t>6.5.5.4.1.</t>
  </si>
  <si>
    <t xml:space="preserve">исследование кала на
криптоспоридии:
исследование кала на
криптоспоридии методом
микроскопии
</t>
  </si>
  <si>
    <t>6.5.5.5.1.</t>
  </si>
  <si>
    <t xml:space="preserve">исследование кала на лямблиоз:
обнаружение цист лямблий висследование
кале
</t>
  </si>
  <si>
    <t>2.2.1.16.1</t>
  </si>
  <si>
    <t xml:space="preserve">определение марганца (ФЭК)
</t>
  </si>
  <si>
    <t>6.5.2.8</t>
  </si>
  <si>
    <t xml:space="preserve">реакция прямой 
гемагглютинации (далее –
РПГА) с одним
диагностикумом
</t>
  </si>
  <si>
    <t>3.3.1.7</t>
  </si>
  <si>
    <t xml:space="preserve">определение
органолептических показателей
в средствах дезинфицирующих
</t>
  </si>
  <si>
    <t>3.1.1.93.2.</t>
  </si>
  <si>
    <t xml:space="preserve">определение
органолептических показателей
в продуктах, готовых к
употреблению (с заполнением
дегустиционных листов)
</t>
  </si>
  <si>
    <t>2.2.1.5.2.</t>
  </si>
  <si>
    <t xml:space="preserve">определение хлоридов
</t>
  </si>
  <si>
    <t>3.1.1.93.1.</t>
  </si>
  <si>
    <t xml:space="preserve">определение
органолептических показателей
в продуктах, готовых к
употреблению (без заполнения
дегустиционных листов)
</t>
  </si>
  <si>
    <t>3.1.1.97.</t>
  </si>
  <si>
    <t xml:space="preserve">определение растворимых
сухих веществ
</t>
  </si>
  <si>
    <t>3.1.1.125.</t>
  </si>
  <si>
    <t xml:space="preserve">определение посторонних
примесей
</t>
  </si>
  <si>
    <t>3.1.1.56.1.</t>
  </si>
  <si>
    <t xml:space="preserve">определение белка в пищевых
продуктах по Кьельдалю
</t>
  </si>
  <si>
    <t>3.1.1.40.</t>
  </si>
  <si>
    <t xml:space="preserve">определение кислотности
</t>
  </si>
  <si>
    <t>2.2.2.25.</t>
  </si>
  <si>
    <t xml:space="preserve">определение нитритов (ФЭК)
</t>
  </si>
  <si>
    <t>3.1.1.121.</t>
  </si>
  <si>
    <t xml:space="preserve">определение массы нетто
</t>
  </si>
  <si>
    <t>3.1.1.94.</t>
  </si>
  <si>
    <t xml:space="preserve">определение
органолептических показателей
с проведением термообработки
</t>
  </si>
  <si>
    <t>3.1.1.22.</t>
  </si>
  <si>
    <t xml:space="preserve">определение воды в меде
</t>
  </si>
  <si>
    <t>6.3.1.44.1.</t>
  </si>
  <si>
    <t xml:space="preserve">определение Listeria monocytogenes методом смыва:при отсутствии роста микроорганизмов
</t>
  </si>
  <si>
    <t>4.13.</t>
  </si>
  <si>
    <t xml:space="preserve">измерение скорости движения воздуха
</t>
  </si>
  <si>
    <t>4.0</t>
  </si>
  <si>
    <t xml:space="preserve">измерение (исследования) физ.факторов окружающей среды (при пров.комплексной оценки объектов)
</t>
  </si>
  <si>
    <t>6.5.6.5</t>
  </si>
  <si>
    <t xml:space="preserve">взятие биологического
материала с помощью
транспортных сред, тампонов и
др.
</t>
  </si>
  <si>
    <t>Тариф2022</t>
  </si>
  <si>
    <t xml:space="preserve">                                                                                                                   ________________________/А.В.Бондарев</t>
  </si>
  <si>
    <t xml:space="preserve">                                                                                УТВЕРЖДАЮ:</t>
  </si>
  <si>
    <t xml:space="preserve">                                                                                  Главный врач   ГУ "Столбцовский РЦГиЭ" </t>
  </si>
  <si>
    <t>определение сухих веществ и
влажности (до постоянного
веса</t>
  </si>
  <si>
    <t xml:space="preserve">определение диастазного числа исследование
в меде 
</t>
  </si>
  <si>
    <t>Главный Бухгалтер______________________________Е.С.Новик</t>
  </si>
  <si>
    <t>Экономист ____________________________________И.В.Климович</t>
  </si>
  <si>
    <t>Прейскурант цен №1 от 03.01.2024г.</t>
  </si>
  <si>
    <t xml:space="preserve">                                                                                                                     "03" января 2024г.</t>
  </si>
  <si>
    <t>в предоставлении информации по актуализации нормативно-методической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другой документации в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обеспечения санитарно-эпидемиологического благополучия населения</t>
  </si>
  <si>
    <t xml:space="preserve">проведение оценки знаний (для оценки
одного слушателя)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</si>
</sst>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;\-#,###.00;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0"/>
      <name val="Arial Cyr"/>
      <charset val="204"/>
    </font>
    <font>
      <sz val="11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6"/>
      <color theme="0"/>
      <name val="Times New Roman"/>
      <family val="1"/>
      <charset val="204"/>
    </font>
    <font>
      <sz val="13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2" fillId="0" borderId="0" xfId="1"/>
    <xf numFmtId="0" fontId="5" fillId="0" borderId="0" xfId="1" applyFont="1" applyFill="1"/>
    <xf numFmtId="0" fontId="2" fillId="0" borderId="0" xfId="1" applyFont="1" applyFill="1"/>
    <xf numFmtId="0" fontId="4" fillId="0" borderId="0" xfId="1" applyFont="1" applyFill="1" applyBorder="1" applyAlignment="1"/>
    <xf numFmtId="0" fontId="3" fillId="0" borderId="0" xfId="1" applyFont="1" applyFill="1" applyBorder="1" applyAlignment="1"/>
    <xf numFmtId="164" fontId="6" fillId="0" borderId="1" xfId="1" applyNumberFormat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3" xfId="1" applyFont="1" applyFill="1" applyBorder="1" applyAlignment="1">
      <alignment horizontal="center" vertical="top" wrapText="1"/>
    </xf>
    <xf numFmtId="0" fontId="4" fillId="0" borderId="0" xfId="1" applyFont="1" applyFill="1" applyAlignment="1" applyProtection="1">
      <alignment vertical="center" wrapText="1"/>
      <protection locked="0"/>
    </xf>
    <xf numFmtId="0" fontId="4" fillId="0" borderId="0" xfId="1" applyFont="1" applyFill="1" applyAlignment="1" applyProtection="1">
      <alignment vertical="center"/>
      <protection locked="0"/>
    </xf>
    <xf numFmtId="0" fontId="5" fillId="0" borderId="0" xfId="1" applyFont="1" applyFill="1" applyAlignment="1"/>
    <xf numFmtId="0" fontId="2" fillId="0" borderId="0" xfId="1" applyAlignment="1">
      <alignment wrapText="1"/>
    </xf>
    <xf numFmtId="0" fontId="8" fillId="0" borderId="0" xfId="1" applyFont="1" applyAlignment="1">
      <alignment vertical="top" wrapText="1"/>
    </xf>
    <xf numFmtId="2" fontId="8" fillId="0" borderId="0" xfId="1" applyNumberFormat="1" applyFont="1" applyAlignment="1">
      <alignment vertical="top" wrapText="1"/>
    </xf>
    <xf numFmtId="0" fontId="8" fillId="3" borderId="0" xfId="1" applyFont="1" applyFill="1" applyAlignment="1">
      <alignment horizontal="left" vertical="top" wrapText="1"/>
    </xf>
    <xf numFmtId="0" fontId="8" fillId="3" borderId="0" xfId="1" applyFont="1" applyFill="1" applyAlignment="1">
      <alignment vertical="top" wrapText="1"/>
    </xf>
    <xf numFmtId="0" fontId="8" fillId="0" borderId="0" xfId="1" applyFont="1" applyAlignment="1">
      <alignment horizontal="left" vertical="top" wrapText="1"/>
    </xf>
    <xf numFmtId="2" fontId="8" fillId="3" borderId="0" xfId="1" applyNumberFormat="1" applyFont="1" applyFill="1" applyAlignment="1">
      <alignment horizontal="left" vertical="top" wrapText="1"/>
    </xf>
    <xf numFmtId="0" fontId="8" fillId="2" borderId="0" xfId="1" applyFont="1" applyFill="1" applyAlignment="1">
      <alignment vertical="top" wrapText="1"/>
    </xf>
    <xf numFmtId="0" fontId="7" fillId="0" borderId="0" xfId="1" applyFont="1" applyFill="1" applyAlignment="1">
      <alignment horizontal="center"/>
    </xf>
    <xf numFmtId="0" fontId="1" fillId="0" borderId="0" xfId="0" applyFont="1"/>
    <xf numFmtId="0" fontId="7" fillId="0" borderId="0" xfId="1" applyFont="1" applyFill="1" applyAlignment="1"/>
    <xf numFmtId="0" fontId="7" fillId="0" borderId="0" xfId="1" applyFont="1" applyFill="1" applyAlignment="1">
      <alignment wrapText="1"/>
    </xf>
    <xf numFmtId="0" fontId="7" fillId="0" borderId="0" xfId="1" applyFont="1" applyFill="1" applyBorder="1" applyAlignment="1"/>
    <xf numFmtId="0" fontId="4" fillId="0" borderId="0" xfId="1" applyFont="1" applyFill="1" applyAlignment="1" applyProtection="1">
      <alignment horizontal="right" vertical="center"/>
      <protection locked="0"/>
    </xf>
    <xf numFmtId="0" fontId="5" fillId="0" borderId="0" xfId="1" applyFont="1" applyFill="1" applyAlignment="1">
      <alignment horizontal="right"/>
    </xf>
    <xf numFmtId="0" fontId="8" fillId="0" borderId="0" xfId="1" applyFont="1" applyAlignment="1">
      <alignment horizontal="center" vertical="top" shrinkToFit="1"/>
    </xf>
    <xf numFmtId="0" fontId="8" fillId="0" borderId="0" xfId="1" applyFont="1" applyFill="1" applyAlignment="1">
      <alignment vertical="top" wrapText="1"/>
    </xf>
    <xf numFmtId="0" fontId="9" fillId="0" borderId="0" xfId="0" applyFont="1" applyAlignment="1"/>
    <xf numFmtId="0" fontId="6" fillId="0" borderId="1" xfId="1" applyFont="1" applyFill="1" applyBorder="1" applyAlignment="1">
      <alignment horizontal="center" vertical="top" wrapText="1"/>
    </xf>
    <xf numFmtId="0" fontId="11" fillId="0" borderId="0" xfId="1" applyFont="1" applyFill="1" applyBorder="1" applyAlignment="1">
      <alignment horizontal="center" vertical="top" wrapText="1"/>
    </xf>
    <xf numFmtId="164" fontId="10" fillId="0" borderId="0" xfId="1" applyNumberFormat="1" applyFont="1" applyFill="1" applyBorder="1" applyAlignment="1">
      <alignment horizontal="center" vertical="top" wrapText="1"/>
    </xf>
    <xf numFmtId="0" fontId="10" fillId="0" borderId="0" xfId="1" applyFont="1" applyFill="1" applyBorder="1" applyAlignment="1">
      <alignment horizontal="center" vertical="top" wrapText="1"/>
    </xf>
    <xf numFmtId="0" fontId="1" fillId="0" borderId="0" xfId="0" applyFont="1" applyBorder="1"/>
    <xf numFmtId="2" fontId="14" fillId="3" borderId="0" xfId="1" applyNumberFormat="1" applyFont="1" applyFill="1" applyBorder="1" applyAlignment="1">
      <alignment vertical="top" wrapText="1"/>
    </xf>
    <xf numFmtId="0" fontId="15" fillId="0" borderId="0" xfId="1" applyFont="1" applyBorder="1" applyAlignment="1">
      <alignment wrapText="1"/>
    </xf>
    <xf numFmtId="2" fontId="14" fillId="0" borderId="0" xfId="1" applyNumberFormat="1" applyFont="1" applyBorder="1" applyAlignment="1">
      <alignment vertical="top" wrapText="1"/>
    </xf>
    <xf numFmtId="0" fontId="15" fillId="0" borderId="0" xfId="1" applyFont="1" applyBorder="1"/>
    <xf numFmtId="2" fontId="14" fillId="2" borderId="0" xfId="1" applyNumberFormat="1" applyFont="1" applyFill="1" applyBorder="1" applyAlignment="1">
      <alignment vertical="top" wrapText="1"/>
    </xf>
    <xf numFmtId="0" fontId="14" fillId="0" borderId="0" xfId="1" applyFont="1" applyFill="1" applyBorder="1" applyAlignment="1">
      <alignment vertical="top" wrapText="1"/>
    </xf>
    <xf numFmtId="0" fontId="14" fillId="0" borderId="0" xfId="0" applyFont="1" applyBorder="1"/>
    <xf numFmtId="0" fontId="14" fillId="0" borderId="0" xfId="0" applyFont="1" applyBorder="1" applyAlignment="1"/>
    <xf numFmtId="0" fontId="16" fillId="0" borderId="0" xfId="1" applyFont="1" applyFill="1" applyBorder="1" applyAlignment="1"/>
    <xf numFmtId="0" fontId="17" fillId="0" borderId="0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horizontal="center" vertical="top" wrapText="1"/>
    </xf>
    <xf numFmtId="0" fontId="0" fillId="0" borderId="11" xfId="0" applyBorder="1"/>
    <xf numFmtId="0" fontId="8" fillId="3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2" fontId="8" fillId="0" borderId="0" xfId="1" applyNumberFormat="1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1" applyFont="1" applyFill="1" applyAlignment="1">
      <alignment horizontal="left" vertical="top" wrapText="1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left"/>
    </xf>
    <xf numFmtId="0" fontId="7" fillId="0" borderId="0" xfId="1" applyFont="1" applyFill="1" applyAlignment="1">
      <alignment horizontal="left" wrapText="1"/>
    </xf>
    <xf numFmtId="0" fontId="4" fillId="0" borderId="0" xfId="1" applyFont="1" applyFill="1" applyAlignment="1" applyProtection="1">
      <alignment horizontal="left" vertical="center"/>
      <protection locked="0"/>
    </xf>
    <xf numFmtId="0" fontId="6" fillId="0" borderId="1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 vertical="top" wrapText="1"/>
    </xf>
    <xf numFmtId="0" fontId="6" fillId="0" borderId="8" xfId="1" applyFont="1" applyFill="1" applyBorder="1" applyAlignment="1">
      <alignment horizontal="center" vertical="top" wrapText="1"/>
    </xf>
    <xf numFmtId="0" fontId="10" fillId="0" borderId="0" xfId="1" applyFont="1" applyFill="1" applyBorder="1" applyAlignment="1">
      <alignment horizontal="center" vertical="top" wrapText="1"/>
    </xf>
    <xf numFmtId="0" fontId="6" fillId="0" borderId="7" xfId="1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horizontal="center" vertical="top" wrapText="1"/>
    </xf>
    <xf numFmtId="0" fontId="6" fillId="0" borderId="5" xfId="1" applyFont="1" applyFill="1" applyBorder="1" applyAlignment="1">
      <alignment horizontal="center" vertical="top" wrapText="1"/>
    </xf>
    <xf numFmtId="0" fontId="17" fillId="0" borderId="0" xfId="1" applyFont="1" applyFill="1" applyBorder="1" applyAlignment="1">
      <alignment horizontal="center" vertical="top" wrapText="1"/>
    </xf>
    <xf numFmtId="0" fontId="12" fillId="0" borderId="0" xfId="1" applyFont="1" applyFill="1" applyBorder="1" applyAlignment="1">
      <alignment horizontal="center" vertical="top" wrapText="1"/>
    </xf>
    <xf numFmtId="0" fontId="13" fillId="0" borderId="0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1"/>
  <sheetViews>
    <sheetView tabSelected="1" zoomScaleNormal="100" workbookViewId="0">
      <selection activeCell="K74" sqref="K74"/>
    </sheetView>
  </sheetViews>
  <sheetFormatPr defaultRowHeight="15" x14ac:dyDescent="0.25"/>
  <cols>
    <col min="1" max="1" width="12" customWidth="1"/>
    <col min="2" max="2" width="67.42578125" customWidth="1"/>
    <col min="3" max="3" width="15.140625" customWidth="1"/>
    <col min="4" max="4" width="8.7109375" customWidth="1"/>
    <col min="5" max="5" width="9.42578125" customWidth="1"/>
    <col min="6" max="6" width="8" customWidth="1"/>
    <col min="7" max="7" width="10" customWidth="1"/>
    <col min="8" max="8" width="4.42578125" customWidth="1"/>
    <col min="9" max="9" width="5" customWidth="1"/>
    <col min="10" max="10" width="6.85546875" customWidth="1"/>
    <col min="11" max="11" width="10.140625" customWidth="1"/>
    <col min="12" max="12" width="9" customWidth="1"/>
    <col min="13" max="13" width="8.5703125" customWidth="1"/>
    <col min="14" max="14" width="7.7109375" customWidth="1"/>
    <col min="15" max="15" width="7.42578125" customWidth="1"/>
    <col min="16" max="16" width="13.85546875" bestFit="1" customWidth="1"/>
  </cols>
  <sheetData>
    <row r="1" spans="1:16" ht="20.25" x14ac:dyDescent="0.3">
      <c r="A1" s="2"/>
      <c r="B1" s="53" t="s">
        <v>725</v>
      </c>
      <c r="C1" s="53"/>
      <c r="D1" s="53"/>
      <c r="E1" s="53"/>
      <c r="F1" s="53"/>
      <c r="G1" s="53"/>
      <c r="H1" s="20"/>
      <c r="I1" s="20"/>
      <c r="J1" s="22"/>
      <c r="K1" s="22"/>
      <c r="L1" s="3"/>
      <c r="M1" s="3"/>
      <c r="N1" s="2"/>
      <c r="O1" s="2"/>
      <c r="P1" s="2"/>
    </row>
    <row r="2" spans="1:16" ht="20.25" customHeight="1" x14ac:dyDescent="0.3">
      <c r="A2" s="9"/>
      <c r="B2" s="54" t="s">
        <v>726</v>
      </c>
      <c r="C2" s="54"/>
      <c r="D2" s="54"/>
      <c r="E2" s="54"/>
      <c r="F2" s="54"/>
      <c r="G2" s="54"/>
      <c r="H2" s="54"/>
      <c r="I2" s="54"/>
      <c r="J2" s="23"/>
      <c r="K2" s="23"/>
      <c r="L2" s="9"/>
      <c r="M2" s="9"/>
      <c r="N2" s="9"/>
      <c r="O2" s="9"/>
      <c r="P2" s="9"/>
    </row>
    <row r="3" spans="1:16" ht="20.25" x14ac:dyDescent="0.3">
      <c r="A3" s="10"/>
      <c r="B3" s="55" t="s">
        <v>724</v>
      </c>
      <c r="C3" s="55"/>
      <c r="D3" s="55"/>
      <c r="E3" s="55"/>
      <c r="F3" s="55"/>
      <c r="G3" s="55"/>
      <c r="H3" s="55"/>
      <c r="I3" s="55"/>
      <c r="J3" s="22"/>
      <c r="K3" s="22"/>
      <c r="L3" s="10"/>
      <c r="M3" s="10"/>
      <c r="N3" s="10"/>
      <c r="O3" s="10"/>
      <c r="P3" s="10"/>
    </row>
    <row r="4" spans="1:16" ht="16.5" x14ac:dyDescent="0.25">
      <c r="A4" s="10"/>
      <c r="B4" s="25"/>
      <c r="C4" s="26"/>
      <c r="D4" s="26"/>
      <c r="E4" s="26"/>
      <c r="F4" s="26"/>
      <c r="G4" s="26"/>
      <c r="H4" s="11"/>
      <c r="I4" s="11"/>
      <c r="J4" s="11"/>
      <c r="K4" s="11"/>
      <c r="L4" s="10"/>
      <c r="M4" s="10"/>
      <c r="N4" s="10"/>
      <c r="O4" s="10"/>
      <c r="P4" s="10"/>
    </row>
    <row r="5" spans="1:16" ht="16.5" customHeight="1" x14ac:dyDescent="0.3">
      <c r="A5" s="4"/>
      <c r="B5" s="52" t="s">
        <v>732</v>
      </c>
      <c r="C5" s="52"/>
      <c r="D5" s="52"/>
      <c r="E5" s="52"/>
      <c r="F5" s="52"/>
      <c r="G5" s="52"/>
      <c r="H5" s="52"/>
      <c r="I5" s="4"/>
      <c r="J5" s="5"/>
      <c r="K5" s="4"/>
      <c r="L5" s="4"/>
      <c r="M5" s="5"/>
      <c r="N5" s="4"/>
      <c r="O5" s="4"/>
      <c r="P5" s="4"/>
    </row>
    <row r="6" spans="1:16" ht="9" customHeight="1" x14ac:dyDescent="0.3">
      <c r="A6" s="52" t="s">
        <v>731</v>
      </c>
      <c r="B6" s="52"/>
      <c r="C6" s="52"/>
      <c r="D6" s="52"/>
      <c r="E6" s="52"/>
      <c r="F6" s="52"/>
      <c r="G6" s="52"/>
      <c r="H6" s="22"/>
      <c r="I6" s="22"/>
      <c r="J6" s="22"/>
      <c r="K6" s="22"/>
      <c r="L6" s="22"/>
      <c r="M6" s="22"/>
      <c r="N6" s="22"/>
      <c r="O6" s="22"/>
      <c r="P6" s="22"/>
    </row>
    <row r="7" spans="1:16" ht="20.25" customHeight="1" x14ac:dyDescent="0.3">
      <c r="A7" s="52"/>
      <c r="B7" s="52"/>
      <c r="C7" s="52"/>
      <c r="D7" s="52"/>
      <c r="E7" s="52"/>
      <c r="F7" s="52"/>
      <c r="G7" s="52"/>
      <c r="H7" s="23"/>
      <c r="I7" s="23"/>
      <c r="J7" s="23"/>
      <c r="K7" s="23"/>
      <c r="L7" s="23"/>
      <c r="M7" s="23"/>
      <c r="N7" s="23"/>
      <c r="O7" s="23"/>
      <c r="P7" s="23"/>
    </row>
    <row r="8" spans="1:16" ht="8.25" customHeight="1" thickBot="1" x14ac:dyDescent="0.35">
      <c r="A8" s="57"/>
      <c r="B8" s="57"/>
      <c r="C8" s="57"/>
      <c r="D8" s="58"/>
      <c r="E8" s="58"/>
      <c r="F8" s="58"/>
      <c r="G8" s="58"/>
      <c r="H8" s="24"/>
      <c r="I8" s="24"/>
      <c r="J8" s="24"/>
      <c r="K8" s="24"/>
      <c r="L8" s="24"/>
      <c r="M8" s="24"/>
      <c r="N8" s="43"/>
      <c r="O8" s="43"/>
      <c r="P8" s="43"/>
    </row>
    <row r="9" spans="1:16" ht="18.75" customHeight="1" x14ac:dyDescent="0.25">
      <c r="A9" s="62" t="s">
        <v>0</v>
      </c>
      <c r="B9" s="64" t="s">
        <v>1</v>
      </c>
      <c r="C9" s="59" t="s">
        <v>2</v>
      </c>
      <c r="D9" s="56" t="s">
        <v>3</v>
      </c>
      <c r="E9" s="56"/>
      <c r="F9" s="56"/>
      <c r="G9" s="56"/>
      <c r="H9" s="61" t="s">
        <v>723</v>
      </c>
      <c r="I9" s="61"/>
      <c r="J9" s="61"/>
      <c r="K9" s="61"/>
      <c r="L9" s="31"/>
      <c r="M9" s="31"/>
      <c r="N9" s="65" t="s">
        <v>4</v>
      </c>
      <c r="O9" s="65" t="s">
        <v>5</v>
      </c>
      <c r="P9" s="65" t="s">
        <v>6</v>
      </c>
    </row>
    <row r="10" spans="1:16" ht="18.75" customHeight="1" x14ac:dyDescent="0.25">
      <c r="A10" s="63"/>
      <c r="B10" s="56"/>
      <c r="C10" s="60"/>
      <c r="D10" s="56" t="s">
        <v>7</v>
      </c>
      <c r="E10" s="56"/>
      <c r="F10" s="56" t="s">
        <v>8</v>
      </c>
      <c r="G10" s="56"/>
      <c r="H10" s="61" t="s">
        <v>7</v>
      </c>
      <c r="I10" s="61"/>
      <c r="J10" s="61" t="s">
        <v>8</v>
      </c>
      <c r="K10" s="61"/>
      <c r="L10" s="66" t="s">
        <v>9</v>
      </c>
      <c r="M10" s="67"/>
      <c r="N10" s="65"/>
      <c r="O10" s="65"/>
      <c r="P10" s="65"/>
    </row>
    <row r="11" spans="1:16" ht="154.5" customHeight="1" x14ac:dyDescent="0.25">
      <c r="A11" s="63"/>
      <c r="B11" s="56"/>
      <c r="C11" s="60"/>
      <c r="D11" s="6" t="s">
        <v>10</v>
      </c>
      <c r="E11" s="30" t="s">
        <v>11</v>
      </c>
      <c r="F11" s="30" t="s">
        <v>10</v>
      </c>
      <c r="G11" s="30" t="s">
        <v>11</v>
      </c>
      <c r="H11" s="32" t="s">
        <v>10</v>
      </c>
      <c r="I11" s="33" t="s">
        <v>11</v>
      </c>
      <c r="J11" s="33" t="s">
        <v>10</v>
      </c>
      <c r="K11" s="33" t="s">
        <v>11</v>
      </c>
      <c r="L11" s="31" t="s">
        <v>10</v>
      </c>
      <c r="M11" s="31" t="s">
        <v>11</v>
      </c>
      <c r="N11" s="65"/>
      <c r="O11" s="65"/>
      <c r="P11" s="65"/>
    </row>
    <row r="12" spans="1:16" ht="19.5" thickBot="1" x14ac:dyDescent="0.3">
      <c r="A12" s="7">
        <v>1</v>
      </c>
      <c r="B12" s="8">
        <v>2</v>
      </c>
      <c r="C12" s="45">
        <v>3</v>
      </c>
      <c r="D12" s="6">
        <v>4</v>
      </c>
      <c r="E12" s="30">
        <v>5</v>
      </c>
      <c r="F12" s="30">
        <v>6</v>
      </c>
      <c r="G12" s="30">
        <v>7</v>
      </c>
      <c r="H12" s="32">
        <v>4</v>
      </c>
      <c r="I12" s="33">
        <v>5</v>
      </c>
      <c r="J12" s="33">
        <v>6</v>
      </c>
      <c r="K12" s="33">
        <v>7</v>
      </c>
      <c r="L12" s="31">
        <v>10</v>
      </c>
      <c r="M12" s="31">
        <v>11</v>
      </c>
      <c r="N12" s="44">
        <v>12</v>
      </c>
      <c r="O12" s="44">
        <v>13</v>
      </c>
      <c r="P12" s="44">
        <v>14</v>
      </c>
    </row>
    <row r="13" spans="1:16" ht="12" customHeight="1" x14ac:dyDescent="0.25">
      <c r="D13" s="46"/>
      <c r="E13" s="46"/>
      <c r="F13" s="46"/>
      <c r="G13" s="46"/>
      <c r="H13" s="34"/>
      <c r="I13" s="34"/>
      <c r="J13" s="34"/>
      <c r="K13" s="34"/>
      <c r="L13" s="34"/>
      <c r="M13" s="34"/>
      <c r="N13" s="34"/>
      <c r="O13" s="34"/>
      <c r="P13" s="34"/>
    </row>
    <row r="14" spans="1:16" ht="15.75" customHeight="1" x14ac:dyDescent="0.25">
      <c r="A14" s="15">
        <v>1</v>
      </c>
      <c r="B14" s="16" t="s">
        <v>12</v>
      </c>
      <c r="C14" s="47"/>
      <c r="D14" s="47"/>
      <c r="E14" s="47"/>
      <c r="F14" s="47"/>
      <c r="G14" s="47"/>
      <c r="H14" s="35"/>
      <c r="I14" s="35"/>
      <c r="J14" s="35"/>
      <c r="K14" s="35"/>
      <c r="L14" s="36"/>
      <c r="M14" s="36"/>
      <c r="N14" s="36"/>
      <c r="O14" s="36"/>
      <c r="P14" s="36"/>
    </row>
    <row r="15" spans="1:16" ht="31.5" customHeight="1" x14ac:dyDescent="0.25">
      <c r="A15" s="13" t="s">
        <v>13</v>
      </c>
      <c r="B15" s="13" t="s">
        <v>14</v>
      </c>
      <c r="C15" s="48" t="s">
        <v>15</v>
      </c>
      <c r="D15" s="49">
        <v>4.4000000000000004</v>
      </c>
      <c r="E15" s="49">
        <f>I15*1.1</f>
        <v>5.2692699351185199</v>
      </c>
      <c r="F15" s="49">
        <v>0</v>
      </c>
      <c r="G15" s="49">
        <v>0</v>
      </c>
      <c r="H15" s="37">
        <f>3.99187116296858</f>
        <v>3.9918711629685801</v>
      </c>
      <c r="I15" s="37">
        <f>4.79024539556229</f>
        <v>4.7902453955622901</v>
      </c>
      <c r="J15" s="37">
        <f>0.636586283586436</f>
        <v>0.63658628358643599</v>
      </c>
      <c r="K15" s="37">
        <f>0.763903540303723</f>
        <v>0.76390354030372298</v>
      </c>
      <c r="L15" s="36"/>
      <c r="M15" s="36"/>
      <c r="N15" s="36"/>
      <c r="O15" s="36"/>
      <c r="P15" s="36"/>
    </row>
    <row r="16" spans="1:16" ht="46.5" customHeight="1" x14ac:dyDescent="0.25">
      <c r="A16" s="13" t="s">
        <v>16</v>
      </c>
      <c r="B16" s="13" t="s">
        <v>17</v>
      </c>
      <c r="C16" s="48" t="s">
        <v>18</v>
      </c>
      <c r="D16" s="49">
        <f t="shared" ref="D16:D65" si="0">H16*1.1</f>
        <v>13.143633996424471</v>
      </c>
      <c r="E16" s="49">
        <f t="shared" ref="E16:E65" si="1">I16*1.1</f>
        <v>15.772360795709332</v>
      </c>
      <c r="F16" s="49">
        <f t="shared" ref="F16:F65" si="2">J16*1.1</f>
        <v>3.8761973621507289</v>
      </c>
      <c r="G16" s="49">
        <f t="shared" ref="G16:G65" si="3">K16*1.1</f>
        <v>4.651436834580875</v>
      </c>
      <c r="H16" s="37">
        <f>11.9487581785677</f>
        <v>11.948758178567701</v>
      </c>
      <c r="I16" s="37">
        <v>14.33850981428121</v>
      </c>
      <c r="J16" s="37">
        <v>3.5238157837733897</v>
      </c>
      <c r="K16" s="37">
        <v>4.2285789405280676</v>
      </c>
      <c r="L16" s="36"/>
      <c r="M16" s="36"/>
      <c r="N16" s="36"/>
      <c r="O16" s="36"/>
      <c r="P16" s="36"/>
    </row>
    <row r="17" spans="1:16" ht="47.25" customHeight="1" x14ac:dyDescent="0.25">
      <c r="A17" s="13" t="s">
        <v>19</v>
      </c>
      <c r="B17" s="13" t="s">
        <v>20</v>
      </c>
      <c r="C17" s="48" t="s">
        <v>21</v>
      </c>
      <c r="D17" s="49">
        <f t="shared" si="0"/>
        <v>5.7016089674097588</v>
      </c>
      <c r="E17" s="49">
        <f t="shared" si="1"/>
        <v>6.8419307608917102</v>
      </c>
      <c r="F17" s="49">
        <f t="shared" si="2"/>
        <v>3.2525645959990586</v>
      </c>
      <c r="G17" s="49">
        <f t="shared" si="3"/>
        <v>3.9030775151988699</v>
      </c>
      <c r="H17" s="37">
        <v>5.1832808794634166</v>
      </c>
      <c r="I17" s="37">
        <v>6.2199370553561</v>
      </c>
      <c r="J17" s="37">
        <v>2.9568769054536892</v>
      </c>
      <c r="K17" s="37">
        <v>3.548252286544427</v>
      </c>
      <c r="L17" s="36"/>
      <c r="M17" s="36"/>
      <c r="N17" s="36"/>
      <c r="O17" s="36"/>
      <c r="P17" s="36"/>
    </row>
    <row r="18" spans="1:16" ht="33.75" customHeight="1" x14ac:dyDescent="0.25">
      <c r="A18" s="13" t="s">
        <v>22</v>
      </c>
      <c r="B18" s="13" t="s">
        <v>23</v>
      </c>
      <c r="C18" s="13" t="s">
        <v>24</v>
      </c>
      <c r="D18" s="14">
        <f t="shared" si="0"/>
        <v>14.77956636134917</v>
      </c>
      <c r="E18" s="14">
        <f t="shared" si="1"/>
        <v>17.735479633619004</v>
      </c>
      <c r="F18" s="14">
        <f t="shared" si="2"/>
        <v>2.1435314860508656</v>
      </c>
      <c r="G18" s="14">
        <f t="shared" si="3"/>
        <v>2.572237783261039</v>
      </c>
      <c r="H18" s="37">
        <v>13.435969419408336</v>
      </c>
      <c r="I18" s="37">
        <v>16.123163303290003</v>
      </c>
      <c r="J18" s="37">
        <v>1.9486649873189688</v>
      </c>
      <c r="K18" s="37">
        <v>2.3383979847827625</v>
      </c>
      <c r="L18" s="36"/>
      <c r="M18" s="36"/>
      <c r="N18" s="36"/>
      <c r="O18" s="36"/>
      <c r="P18" s="36"/>
    </row>
    <row r="19" spans="1:16" ht="21.75" customHeight="1" x14ac:dyDescent="0.25">
      <c r="A19" s="13" t="s">
        <v>25</v>
      </c>
      <c r="B19" s="13" t="s">
        <v>26</v>
      </c>
      <c r="C19" s="13" t="s">
        <v>27</v>
      </c>
      <c r="D19" s="14">
        <f t="shared" si="0"/>
        <v>12.136599722372841</v>
      </c>
      <c r="E19" s="14">
        <f t="shared" si="1"/>
        <v>14.56391966684741</v>
      </c>
      <c r="F19" s="14">
        <f t="shared" si="2"/>
        <v>3.0902956034892917</v>
      </c>
      <c r="G19" s="14">
        <f t="shared" si="3"/>
        <v>3.7083547241871502</v>
      </c>
      <c r="H19" s="37">
        <v>11.0332724748844</v>
      </c>
      <c r="I19" s="37">
        <v>13.23992696986128</v>
      </c>
      <c r="J19" s="37">
        <v>2.8093596395357197</v>
      </c>
      <c r="K19" s="37">
        <v>3.3712315674428637</v>
      </c>
      <c r="L19" s="36"/>
      <c r="M19" s="36"/>
      <c r="N19" s="36"/>
      <c r="O19" s="36"/>
      <c r="P19" s="36"/>
    </row>
    <row r="20" spans="1:16" ht="48" customHeight="1" x14ac:dyDescent="0.25">
      <c r="A20" s="13" t="s">
        <v>28</v>
      </c>
      <c r="B20" s="13" t="s">
        <v>29</v>
      </c>
      <c r="C20" s="13" t="s">
        <v>30</v>
      </c>
      <c r="D20" s="14">
        <f t="shared" si="0"/>
        <v>2.5501877265858086</v>
      </c>
      <c r="E20" s="14">
        <f t="shared" si="1"/>
        <v>3.0602252719029699</v>
      </c>
      <c r="F20" s="14">
        <f t="shared" si="2"/>
        <v>0.49489656868304882</v>
      </c>
      <c r="G20" s="14">
        <f t="shared" si="3"/>
        <v>0.59387588241965861</v>
      </c>
      <c r="H20" s="37">
        <v>2.3183524787143712</v>
      </c>
      <c r="I20" s="37">
        <v>2.7820229744572451</v>
      </c>
      <c r="J20" s="37">
        <v>0.44990597153004436</v>
      </c>
      <c r="K20" s="37">
        <v>0.53988716583605323</v>
      </c>
      <c r="L20" s="36"/>
      <c r="M20" s="36"/>
      <c r="N20" s="36"/>
      <c r="O20" s="36"/>
      <c r="P20" s="36"/>
    </row>
    <row r="21" spans="1:16" ht="30" x14ac:dyDescent="0.25">
      <c r="A21" s="13" t="s">
        <v>31</v>
      </c>
      <c r="B21" s="13" t="s">
        <v>32</v>
      </c>
      <c r="C21" s="13" t="s">
        <v>33</v>
      </c>
      <c r="D21" s="14">
        <f t="shared" si="0"/>
        <v>7.4063629923696714</v>
      </c>
      <c r="E21" s="14">
        <f t="shared" si="1"/>
        <v>8.8876355908436047</v>
      </c>
      <c r="F21" s="14">
        <f t="shared" si="2"/>
        <v>7.1750297385855744</v>
      </c>
      <c r="G21" s="14">
        <f t="shared" si="3"/>
        <v>8.6100356863026875</v>
      </c>
      <c r="H21" s="37">
        <v>6.7330572657906096</v>
      </c>
      <c r="I21" s="37">
        <v>8.0796687189487315</v>
      </c>
      <c r="J21" s="37">
        <v>6.5227543078050667</v>
      </c>
      <c r="K21" s="37">
        <v>7.8273051693660793</v>
      </c>
      <c r="L21" s="36"/>
      <c r="M21" s="36"/>
      <c r="N21" s="36"/>
      <c r="O21" s="36"/>
      <c r="P21" s="36"/>
    </row>
    <row r="22" spans="1:16" ht="21" customHeight="1" x14ac:dyDescent="0.25">
      <c r="A22" s="13" t="s">
        <v>34</v>
      </c>
      <c r="B22" s="13" t="s">
        <v>35</v>
      </c>
      <c r="C22" s="13" t="s">
        <v>36</v>
      </c>
      <c r="D22" s="14">
        <f t="shared" si="0"/>
        <v>5.0411483114742355</v>
      </c>
      <c r="E22" s="14">
        <f t="shared" si="1"/>
        <v>6.0493779737690829</v>
      </c>
      <c r="F22" s="14">
        <f t="shared" si="2"/>
        <v>0</v>
      </c>
      <c r="G22" s="14">
        <f t="shared" si="3"/>
        <v>0</v>
      </c>
      <c r="H22" s="37">
        <v>4.582862101340214</v>
      </c>
      <c r="I22" s="37">
        <v>5.499434521608257</v>
      </c>
      <c r="J22" s="37">
        <v>0</v>
      </c>
      <c r="K22" s="37">
        <v>0</v>
      </c>
      <c r="L22" s="36"/>
      <c r="M22" s="36"/>
      <c r="N22" s="36"/>
      <c r="O22" s="36"/>
      <c r="P22" s="36"/>
    </row>
    <row r="23" spans="1:16" ht="123" customHeight="1" x14ac:dyDescent="0.25">
      <c r="A23" s="13" t="s">
        <v>37</v>
      </c>
      <c r="B23" s="13" t="s">
        <v>38</v>
      </c>
      <c r="C23" s="13" t="s">
        <v>39</v>
      </c>
      <c r="D23" s="14">
        <f t="shared" si="0"/>
        <v>13.694462703554203</v>
      </c>
      <c r="E23" s="14">
        <f t="shared" si="1"/>
        <v>16.433355244265044</v>
      </c>
      <c r="F23" s="14">
        <f t="shared" si="2"/>
        <v>0</v>
      </c>
      <c r="G23" s="14">
        <f t="shared" si="3"/>
        <v>0</v>
      </c>
      <c r="H23" s="37">
        <v>12.449511548685638</v>
      </c>
      <c r="I23" s="37">
        <v>14.939413858422766</v>
      </c>
      <c r="J23" s="37">
        <v>0</v>
      </c>
      <c r="K23" s="37">
        <v>0</v>
      </c>
      <c r="L23" s="36"/>
      <c r="M23" s="36"/>
      <c r="N23" s="36"/>
      <c r="O23" s="36"/>
      <c r="P23" s="36"/>
    </row>
    <row r="24" spans="1:16" ht="95.25" customHeight="1" x14ac:dyDescent="0.25">
      <c r="A24" s="13" t="s">
        <v>40</v>
      </c>
      <c r="B24" s="13" t="s">
        <v>41</v>
      </c>
      <c r="C24" s="13" t="s">
        <v>39</v>
      </c>
      <c r="D24" s="14">
        <f t="shared" si="0"/>
        <v>14.784343153613339</v>
      </c>
      <c r="E24" s="14">
        <f t="shared" si="1"/>
        <v>17.741211784336006</v>
      </c>
      <c r="F24" s="14">
        <f t="shared" si="2"/>
        <v>0</v>
      </c>
      <c r="G24" s="14">
        <f t="shared" si="3"/>
        <v>0</v>
      </c>
      <c r="H24" s="37">
        <v>13.440311957830307</v>
      </c>
      <c r="I24" s="37">
        <v>16.128374349396367</v>
      </c>
      <c r="J24" s="37">
        <v>0</v>
      </c>
      <c r="K24" s="37">
        <v>0</v>
      </c>
      <c r="L24" s="36"/>
      <c r="M24" s="36"/>
      <c r="N24" s="36"/>
      <c r="O24" s="36"/>
      <c r="P24" s="36"/>
    </row>
    <row r="25" spans="1:16" ht="27.75" customHeight="1" x14ac:dyDescent="0.25">
      <c r="A25" s="15">
        <v>1.1200000000000001</v>
      </c>
      <c r="B25" s="15" t="s">
        <v>42</v>
      </c>
      <c r="C25" s="16"/>
      <c r="D25" s="14">
        <f t="shared" si="0"/>
        <v>0</v>
      </c>
      <c r="E25" s="14">
        <f t="shared" si="1"/>
        <v>0</v>
      </c>
      <c r="F25" s="14">
        <f t="shared" si="2"/>
        <v>0</v>
      </c>
      <c r="G25" s="14">
        <f t="shared" si="3"/>
        <v>0</v>
      </c>
      <c r="H25" s="35"/>
      <c r="I25" s="35"/>
      <c r="J25" s="35"/>
      <c r="K25" s="35"/>
      <c r="L25" s="36"/>
      <c r="M25" s="36"/>
      <c r="N25" s="36"/>
      <c r="O25" s="36"/>
      <c r="P25" s="36"/>
    </row>
    <row r="26" spans="1:16" ht="53.25" customHeight="1" x14ac:dyDescent="0.25">
      <c r="A26" s="13" t="s">
        <v>43</v>
      </c>
      <c r="B26" s="13" t="s">
        <v>44</v>
      </c>
      <c r="C26" s="13">
        <v>0</v>
      </c>
      <c r="D26" s="14">
        <f t="shared" si="0"/>
        <v>26.283276717534832</v>
      </c>
      <c r="E26" s="14">
        <f t="shared" si="1"/>
        <v>31.539932061041796</v>
      </c>
      <c r="F26" s="14">
        <f t="shared" si="2"/>
        <v>0</v>
      </c>
      <c r="G26" s="14">
        <f t="shared" si="3"/>
        <v>0</v>
      </c>
      <c r="H26" s="37">
        <v>23.893887925031663</v>
      </c>
      <c r="I26" s="37">
        <v>28.672665510037994</v>
      </c>
      <c r="J26" s="37">
        <v>0</v>
      </c>
      <c r="K26" s="37">
        <v>0</v>
      </c>
      <c r="L26" s="36"/>
      <c r="M26" s="36"/>
      <c r="N26" s="36"/>
      <c r="O26" s="36"/>
      <c r="P26" s="36"/>
    </row>
    <row r="27" spans="1:16" ht="47.25" customHeight="1" x14ac:dyDescent="0.25">
      <c r="A27" s="13" t="s">
        <v>45</v>
      </c>
      <c r="B27" s="13" t="s">
        <v>46</v>
      </c>
      <c r="C27" s="13" t="s">
        <v>39</v>
      </c>
      <c r="D27" s="14">
        <f t="shared" si="0"/>
        <v>18.635191679703539</v>
      </c>
      <c r="E27" s="14">
        <f t="shared" si="1"/>
        <v>22.362230015644247</v>
      </c>
      <c r="F27" s="14">
        <f t="shared" si="2"/>
        <v>0</v>
      </c>
      <c r="G27" s="14">
        <f t="shared" si="3"/>
        <v>0</v>
      </c>
      <c r="H27" s="37">
        <v>16.941083345185035</v>
      </c>
      <c r="I27" s="37">
        <v>20.329300014222042</v>
      </c>
      <c r="J27" s="37">
        <v>0</v>
      </c>
      <c r="K27" s="37">
        <v>0</v>
      </c>
      <c r="L27" s="36"/>
      <c r="M27" s="36"/>
      <c r="N27" s="36"/>
      <c r="O27" s="36"/>
      <c r="P27" s="36"/>
    </row>
    <row r="28" spans="1:16" ht="87" customHeight="1" x14ac:dyDescent="0.25">
      <c r="A28" s="13" t="s">
        <v>47</v>
      </c>
      <c r="B28" s="13" t="s">
        <v>48</v>
      </c>
      <c r="C28" s="13" t="s">
        <v>39</v>
      </c>
      <c r="D28" s="14">
        <f t="shared" si="0"/>
        <v>10.961877458649141</v>
      </c>
      <c r="E28" s="14">
        <f t="shared" si="1"/>
        <v>13.15425295037897</v>
      </c>
      <c r="F28" s="14">
        <f t="shared" si="2"/>
        <v>0</v>
      </c>
      <c r="G28" s="14">
        <f t="shared" si="3"/>
        <v>0</v>
      </c>
      <c r="H28" s="37">
        <v>9.965343144226491</v>
      </c>
      <c r="I28" s="37">
        <v>11.95841177307179</v>
      </c>
      <c r="J28" s="37">
        <v>0</v>
      </c>
      <c r="K28" s="37">
        <v>0</v>
      </c>
      <c r="L28" s="36"/>
      <c r="M28" s="36"/>
      <c r="N28" s="36"/>
      <c r="O28" s="36"/>
      <c r="P28" s="36"/>
    </row>
    <row r="29" spans="1:16" ht="81" customHeight="1" x14ac:dyDescent="0.25">
      <c r="A29" s="13" t="s">
        <v>49</v>
      </c>
      <c r="B29" s="13" t="s">
        <v>50</v>
      </c>
      <c r="C29" s="13" t="s">
        <v>39</v>
      </c>
      <c r="D29" s="14">
        <f t="shared" si="0"/>
        <v>10.961877458649141</v>
      </c>
      <c r="E29" s="14">
        <f t="shared" si="1"/>
        <v>13.15425295037897</v>
      </c>
      <c r="F29" s="14">
        <f t="shared" si="2"/>
        <v>0</v>
      </c>
      <c r="G29" s="14">
        <f t="shared" si="3"/>
        <v>0</v>
      </c>
      <c r="H29" s="37">
        <v>9.965343144226491</v>
      </c>
      <c r="I29" s="37">
        <v>11.95841177307179</v>
      </c>
      <c r="J29" s="37">
        <v>0</v>
      </c>
      <c r="K29" s="37">
        <v>0</v>
      </c>
      <c r="L29" s="36"/>
      <c r="M29" s="36"/>
      <c r="N29" s="36"/>
      <c r="O29" s="36"/>
      <c r="P29" s="36"/>
    </row>
    <row r="30" spans="1:16" ht="59.25" customHeight="1" x14ac:dyDescent="0.25">
      <c r="A30" s="13" t="s">
        <v>51</v>
      </c>
      <c r="B30" s="50" t="s">
        <v>733</v>
      </c>
      <c r="C30" s="13" t="s">
        <v>39</v>
      </c>
      <c r="D30" s="14">
        <f t="shared" si="0"/>
        <v>6.5582045877721509</v>
      </c>
      <c r="E30" s="14">
        <f t="shared" si="1"/>
        <v>7.8698455053265812</v>
      </c>
      <c r="F30" s="14">
        <f t="shared" si="2"/>
        <v>0</v>
      </c>
      <c r="G30" s="14">
        <f t="shared" si="3"/>
        <v>0</v>
      </c>
      <c r="H30" s="37">
        <v>5.9620041707019551</v>
      </c>
      <c r="I30" s="37">
        <v>7.1544050048423458</v>
      </c>
      <c r="J30" s="37">
        <v>0</v>
      </c>
      <c r="K30" s="37">
        <v>0</v>
      </c>
      <c r="L30" s="36"/>
      <c r="M30" s="36"/>
      <c r="N30" s="36"/>
      <c r="O30" s="36"/>
      <c r="P30" s="36"/>
    </row>
    <row r="31" spans="1:16" ht="129.75" customHeight="1" x14ac:dyDescent="0.25">
      <c r="A31" s="15">
        <v>1.1299999999999999</v>
      </c>
      <c r="B31" s="16" t="s">
        <v>52</v>
      </c>
      <c r="C31" s="16"/>
      <c r="D31" s="14">
        <f t="shared" si="0"/>
        <v>0</v>
      </c>
      <c r="E31" s="14">
        <f t="shared" si="1"/>
        <v>0</v>
      </c>
      <c r="F31" s="14">
        <f t="shared" si="2"/>
        <v>0</v>
      </c>
      <c r="G31" s="14">
        <f t="shared" si="3"/>
        <v>0</v>
      </c>
      <c r="H31" s="35"/>
      <c r="I31" s="35"/>
      <c r="J31" s="35"/>
      <c r="K31" s="35"/>
      <c r="L31" s="36"/>
      <c r="M31" s="36"/>
      <c r="N31" s="36"/>
      <c r="O31" s="36"/>
      <c r="P31" s="36"/>
    </row>
    <row r="32" spans="1:16" ht="42" customHeight="1" x14ac:dyDescent="0.25">
      <c r="A32" s="13" t="s">
        <v>53</v>
      </c>
      <c r="B32" s="13" t="s">
        <v>54</v>
      </c>
      <c r="C32" s="13" t="s">
        <v>55</v>
      </c>
      <c r="D32" s="14">
        <v>12.52</v>
      </c>
      <c r="E32" s="14">
        <v>15.02</v>
      </c>
      <c r="F32" s="14">
        <f t="shared" si="2"/>
        <v>0</v>
      </c>
      <c r="G32" s="14">
        <f t="shared" si="3"/>
        <v>0</v>
      </c>
      <c r="H32" s="37">
        <v>7.3743539267276033</v>
      </c>
      <c r="I32" s="37">
        <v>8.8492247120731236</v>
      </c>
      <c r="J32" s="37">
        <v>0</v>
      </c>
      <c r="K32" s="37">
        <v>0</v>
      </c>
      <c r="L32" s="36"/>
      <c r="M32" s="36"/>
      <c r="N32" s="36"/>
      <c r="O32" s="36"/>
      <c r="P32" s="36"/>
    </row>
    <row r="33" spans="1:16" ht="39" customHeight="1" x14ac:dyDescent="0.25">
      <c r="A33" s="13" t="s">
        <v>56</v>
      </c>
      <c r="B33" s="13" t="s">
        <v>734</v>
      </c>
      <c r="C33" s="13" t="s">
        <v>55</v>
      </c>
      <c r="D33" s="14">
        <v>1.65</v>
      </c>
      <c r="E33" s="14">
        <v>1.98</v>
      </c>
      <c r="F33" s="14">
        <f t="shared" si="2"/>
        <v>0</v>
      </c>
      <c r="G33" s="14">
        <f t="shared" si="3"/>
        <v>0</v>
      </c>
      <c r="H33" s="37">
        <v>1.4905010426754888</v>
      </c>
      <c r="I33" s="37">
        <v>1.7886012512105864</v>
      </c>
      <c r="J33" s="37">
        <v>0</v>
      </c>
      <c r="K33" s="37">
        <v>0</v>
      </c>
      <c r="L33" s="36"/>
      <c r="M33" s="36"/>
      <c r="N33" s="36"/>
      <c r="O33" s="36"/>
      <c r="P33" s="36"/>
    </row>
    <row r="34" spans="1:16" ht="30.75" customHeight="1" x14ac:dyDescent="0.25">
      <c r="A34" s="13" t="s">
        <v>57</v>
      </c>
      <c r="B34" s="17" t="s">
        <v>58</v>
      </c>
      <c r="C34" s="13" t="s">
        <v>59</v>
      </c>
      <c r="D34" s="14">
        <f t="shared" si="0"/>
        <v>29.568686307226677</v>
      </c>
      <c r="E34" s="14">
        <f t="shared" si="1"/>
        <v>35.482423568672012</v>
      </c>
      <c r="F34" s="14">
        <f t="shared" si="2"/>
        <v>0</v>
      </c>
      <c r="G34" s="14">
        <f t="shared" si="3"/>
        <v>0</v>
      </c>
      <c r="H34" s="37">
        <v>26.880623915660614</v>
      </c>
      <c r="I34" s="37">
        <v>32.256748698792734</v>
      </c>
      <c r="J34" s="37">
        <v>0</v>
      </c>
      <c r="K34" s="37">
        <v>0</v>
      </c>
      <c r="L34" s="36"/>
      <c r="M34" s="36"/>
      <c r="N34" s="12"/>
      <c r="O34" s="12"/>
      <c r="P34" s="12"/>
    </row>
    <row r="35" spans="1:16" ht="87" customHeight="1" x14ac:dyDescent="0.25">
      <c r="A35" s="13" t="s">
        <v>60</v>
      </c>
      <c r="B35" s="13" t="s">
        <v>61</v>
      </c>
      <c r="C35" s="13" t="s">
        <v>62</v>
      </c>
      <c r="D35" s="14">
        <f t="shared" si="0"/>
        <v>19.731379425568452</v>
      </c>
      <c r="E35" s="14">
        <f t="shared" si="1"/>
        <v>23.677655310682141</v>
      </c>
      <c r="F35" s="14">
        <f t="shared" si="2"/>
        <v>0</v>
      </c>
      <c r="G35" s="14">
        <f t="shared" si="3"/>
        <v>0</v>
      </c>
      <c r="H35" s="37">
        <v>17.937617659607682</v>
      </c>
      <c r="I35" s="37">
        <v>21.525141191529219</v>
      </c>
      <c r="J35" s="37">
        <v>0</v>
      </c>
      <c r="K35" s="37">
        <v>0</v>
      </c>
      <c r="L35" s="36"/>
      <c r="M35" s="36"/>
      <c r="N35" s="12"/>
      <c r="O35" s="12"/>
      <c r="P35" s="12"/>
    </row>
    <row r="36" spans="1:16" ht="51.75" customHeight="1" x14ac:dyDescent="0.25">
      <c r="A36" s="15">
        <v>1.17</v>
      </c>
      <c r="B36" s="16" t="s">
        <v>63</v>
      </c>
      <c r="C36" s="16"/>
      <c r="D36" s="14">
        <f t="shared" si="0"/>
        <v>0</v>
      </c>
      <c r="E36" s="14">
        <f t="shared" si="1"/>
        <v>0</v>
      </c>
      <c r="F36" s="14">
        <f t="shared" si="2"/>
        <v>0</v>
      </c>
      <c r="G36" s="14">
        <f t="shared" si="3"/>
        <v>0</v>
      </c>
      <c r="H36" s="35"/>
      <c r="I36" s="35"/>
      <c r="J36" s="35"/>
      <c r="K36" s="35"/>
      <c r="L36" s="36"/>
      <c r="M36" s="36"/>
      <c r="N36" s="12"/>
      <c r="O36" s="12"/>
      <c r="P36" s="12"/>
    </row>
    <row r="37" spans="1:16" ht="76.5" customHeight="1" x14ac:dyDescent="0.25">
      <c r="A37" s="13" t="s">
        <v>64</v>
      </c>
      <c r="B37" s="13" t="s">
        <v>65</v>
      </c>
      <c r="C37" s="13" t="s">
        <v>66</v>
      </c>
      <c r="D37" s="14">
        <f t="shared" si="0"/>
        <v>11.68425956148471</v>
      </c>
      <c r="E37" s="14">
        <f t="shared" si="1"/>
        <v>14.02111147378165</v>
      </c>
      <c r="F37" s="14">
        <f t="shared" si="2"/>
        <v>0</v>
      </c>
      <c r="G37" s="14">
        <f t="shared" si="3"/>
        <v>0</v>
      </c>
      <c r="H37" s="37">
        <v>10.622054146804281</v>
      </c>
      <c r="I37" s="37">
        <v>12.746464976165136</v>
      </c>
      <c r="J37" s="37">
        <v>0</v>
      </c>
      <c r="K37" s="37">
        <v>0</v>
      </c>
      <c r="L37" s="36"/>
      <c r="M37" s="36"/>
      <c r="N37" s="12"/>
      <c r="O37" s="12"/>
      <c r="P37" s="12"/>
    </row>
    <row r="38" spans="1:16" ht="78" customHeight="1" x14ac:dyDescent="0.25">
      <c r="A38" s="13" t="s">
        <v>67</v>
      </c>
      <c r="B38" s="13" t="s">
        <v>68</v>
      </c>
      <c r="C38" s="13" t="s">
        <v>66</v>
      </c>
      <c r="D38" s="14">
        <v>17</v>
      </c>
      <c r="E38" s="14">
        <f t="shared" si="1"/>
        <v>20.377360502888656</v>
      </c>
      <c r="F38" s="14">
        <f t="shared" si="2"/>
        <v>0</v>
      </c>
      <c r="G38" s="14">
        <f t="shared" si="3"/>
        <v>0</v>
      </c>
      <c r="H38" s="37">
        <v>15.44</v>
      </c>
      <c r="I38" s="37">
        <v>18.524873184444232</v>
      </c>
      <c r="J38" s="37">
        <v>0</v>
      </c>
      <c r="K38" s="37">
        <v>0</v>
      </c>
      <c r="L38" s="36"/>
      <c r="M38" s="36"/>
      <c r="N38" s="12"/>
      <c r="O38" s="12"/>
      <c r="P38" s="12"/>
    </row>
    <row r="39" spans="1:16" ht="59.25" customHeight="1" x14ac:dyDescent="0.25">
      <c r="A39" s="13" t="s">
        <v>69</v>
      </c>
      <c r="B39" s="13" t="s">
        <v>70</v>
      </c>
      <c r="C39" s="13" t="s">
        <v>66</v>
      </c>
      <c r="D39" s="14">
        <f t="shared" si="0"/>
        <v>28.120768453652644</v>
      </c>
      <c r="E39" s="14">
        <f t="shared" si="1"/>
        <v>33.744922144383168</v>
      </c>
      <c r="F39" s="14">
        <f t="shared" si="2"/>
        <v>0</v>
      </c>
      <c r="G39" s="14">
        <f t="shared" si="3"/>
        <v>0</v>
      </c>
      <c r="H39" s="37">
        <v>25.564334957866038</v>
      </c>
      <c r="I39" s="37">
        <v>30.677201949439244</v>
      </c>
      <c r="J39" s="37">
        <v>0</v>
      </c>
      <c r="K39" s="37">
        <v>0</v>
      </c>
      <c r="L39" s="36"/>
      <c r="M39" s="36"/>
      <c r="N39" s="12"/>
      <c r="O39" s="12"/>
      <c r="P39" s="12"/>
    </row>
    <row r="40" spans="1:16" ht="64.5" customHeight="1" x14ac:dyDescent="0.25">
      <c r="A40" s="13" t="s">
        <v>71</v>
      </c>
      <c r="B40" s="13" t="s">
        <v>72</v>
      </c>
      <c r="C40" s="13" t="s">
        <v>66</v>
      </c>
      <c r="D40" s="14">
        <f t="shared" si="0"/>
        <v>49.300065732795126</v>
      </c>
      <c r="E40" s="14">
        <f t="shared" si="1"/>
        <v>59.160078879354145</v>
      </c>
      <c r="F40" s="14">
        <f t="shared" si="2"/>
        <v>0</v>
      </c>
      <c r="G40" s="14">
        <f t="shared" si="3"/>
        <v>0</v>
      </c>
      <c r="H40" s="37">
        <v>44.818241575268296</v>
      </c>
      <c r="I40" s="37">
        <v>53.781889890321949</v>
      </c>
      <c r="J40" s="37">
        <v>0</v>
      </c>
      <c r="K40" s="37">
        <v>0</v>
      </c>
      <c r="L40" s="36"/>
      <c r="M40" s="36"/>
      <c r="N40" s="12"/>
      <c r="O40" s="12"/>
      <c r="P40" s="12"/>
    </row>
    <row r="41" spans="1:16" ht="58.5" customHeight="1" x14ac:dyDescent="0.25">
      <c r="A41" s="13" t="s">
        <v>73</v>
      </c>
      <c r="B41" s="13" t="s">
        <v>74</v>
      </c>
      <c r="C41" s="13" t="s">
        <v>66</v>
      </c>
      <c r="D41" s="14">
        <f t="shared" si="0"/>
        <v>59.165755445579357</v>
      </c>
      <c r="E41" s="14">
        <f t="shared" si="1"/>
        <v>70.998906534695223</v>
      </c>
      <c r="F41" s="14">
        <f t="shared" si="2"/>
        <v>0</v>
      </c>
      <c r="G41" s="14">
        <f t="shared" si="3"/>
        <v>0</v>
      </c>
      <c r="H41" s="37">
        <v>53.787050405072137</v>
      </c>
      <c r="I41" s="37">
        <v>64.544460486086564</v>
      </c>
      <c r="J41" s="37">
        <v>0</v>
      </c>
      <c r="K41" s="37">
        <v>0</v>
      </c>
      <c r="L41" s="36"/>
      <c r="M41" s="36"/>
      <c r="N41" s="12"/>
      <c r="O41" s="12"/>
      <c r="P41" s="12"/>
    </row>
    <row r="42" spans="1:16" ht="66" customHeight="1" x14ac:dyDescent="0.25">
      <c r="A42" s="13" t="s">
        <v>75</v>
      </c>
      <c r="B42" s="13" t="s">
        <v>76</v>
      </c>
      <c r="C42" s="13" t="s">
        <v>66</v>
      </c>
      <c r="D42" s="14">
        <f t="shared" si="0"/>
        <v>69.003062327237586</v>
      </c>
      <c r="E42" s="14">
        <f t="shared" si="1"/>
        <v>82.803674792685101</v>
      </c>
      <c r="F42" s="14">
        <f t="shared" si="2"/>
        <v>0</v>
      </c>
      <c r="G42" s="14">
        <f t="shared" si="3"/>
        <v>0</v>
      </c>
      <c r="H42" s="37">
        <v>62.730056661125069</v>
      </c>
      <c r="I42" s="37">
        <v>75.276067993350082</v>
      </c>
      <c r="J42" s="37">
        <v>0</v>
      </c>
      <c r="K42" s="37">
        <v>0</v>
      </c>
      <c r="L42" s="36"/>
      <c r="M42" s="36"/>
      <c r="N42" s="12"/>
      <c r="O42" s="12"/>
      <c r="P42" s="12"/>
    </row>
    <row r="43" spans="1:16" ht="75" x14ac:dyDescent="0.25">
      <c r="A43" s="13" t="s">
        <v>77</v>
      </c>
      <c r="B43" s="13" t="s">
        <v>78</v>
      </c>
      <c r="C43" s="13" t="s">
        <v>66</v>
      </c>
      <c r="D43" s="14">
        <f t="shared" si="0"/>
        <v>78.868752040021789</v>
      </c>
      <c r="E43" s="14">
        <f t="shared" si="1"/>
        <v>94.64250244802615</v>
      </c>
      <c r="F43" s="14">
        <f t="shared" si="2"/>
        <v>0</v>
      </c>
      <c r="G43" s="14">
        <f t="shared" si="3"/>
        <v>0</v>
      </c>
      <c r="H43" s="37">
        <v>71.698865490928895</v>
      </c>
      <c r="I43" s="37">
        <v>86.038638589114669</v>
      </c>
      <c r="J43" s="37">
        <v>0</v>
      </c>
      <c r="K43" s="37">
        <v>0</v>
      </c>
      <c r="L43" s="36"/>
      <c r="M43" s="36"/>
      <c r="N43" s="12"/>
      <c r="O43" s="12"/>
      <c r="P43" s="12"/>
    </row>
    <row r="44" spans="1:16" ht="66" customHeight="1" x14ac:dyDescent="0.25">
      <c r="A44" s="13" t="s">
        <v>79</v>
      </c>
      <c r="B44" s="13" t="s">
        <v>80</v>
      </c>
      <c r="C44" s="13" t="s">
        <v>66</v>
      </c>
      <c r="D44" s="14">
        <f t="shared" si="0"/>
        <v>88.734441752806035</v>
      </c>
      <c r="E44" s="14">
        <f t="shared" si="1"/>
        <v>106.48133010336726</v>
      </c>
      <c r="F44" s="14">
        <f t="shared" si="2"/>
        <v>0</v>
      </c>
      <c r="G44" s="14">
        <f t="shared" si="3"/>
        <v>0</v>
      </c>
      <c r="H44" s="37">
        <v>80.667674320732758</v>
      </c>
      <c r="I44" s="37">
        <v>96.801209184879312</v>
      </c>
      <c r="J44" s="37">
        <v>0</v>
      </c>
      <c r="K44" s="37">
        <v>0</v>
      </c>
      <c r="L44" s="36"/>
      <c r="M44" s="36"/>
      <c r="N44" s="12"/>
      <c r="O44" s="12"/>
      <c r="P44" s="12"/>
    </row>
    <row r="45" spans="1:16" ht="62.25" customHeight="1" x14ac:dyDescent="0.25">
      <c r="A45" s="13" t="s">
        <v>81</v>
      </c>
      <c r="B45" s="13" t="s">
        <v>82</v>
      </c>
      <c r="C45" s="13" t="s">
        <v>66</v>
      </c>
      <c r="D45" s="14">
        <f t="shared" si="0"/>
        <v>98.600131465590252</v>
      </c>
      <c r="E45" s="14">
        <f t="shared" si="1"/>
        <v>118.32015775870829</v>
      </c>
      <c r="F45" s="14">
        <f t="shared" si="2"/>
        <v>0</v>
      </c>
      <c r="G45" s="14">
        <f t="shared" si="3"/>
        <v>0</v>
      </c>
      <c r="H45" s="37">
        <v>89.636483150536591</v>
      </c>
      <c r="I45" s="37">
        <v>107.5637797806439</v>
      </c>
      <c r="J45" s="37">
        <v>0</v>
      </c>
      <c r="K45" s="37">
        <v>0</v>
      </c>
      <c r="L45" s="36"/>
      <c r="M45" s="36"/>
      <c r="N45" s="12"/>
      <c r="O45" s="12"/>
      <c r="P45" s="12"/>
    </row>
    <row r="46" spans="1:16" ht="33" customHeight="1" x14ac:dyDescent="0.25">
      <c r="A46" s="15">
        <v>1.18</v>
      </c>
      <c r="B46" s="16" t="s">
        <v>83</v>
      </c>
      <c r="C46" s="16"/>
      <c r="D46" s="14">
        <f t="shared" si="0"/>
        <v>0</v>
      </c>
      <c r="E46" s="14">
        <f t="shared" si="1"/>
        <v>0</v>
      </c>
      <c r="F46" s="14">
        <f t="shared" si="2"/>
        <v>0</v>
      </c>
      <c r="G46" s="14">
        <f t="shared" si="3"/>
        <v>0</v>
      </c>
      <c r="H46" s="35"/>
      <c r="I46" s="35"/>
      <c r="J46" s="35"/>
      <c r="K46" s="35"/>
      <c r="L46" s="36"/>
      <c r="M46" s="36"/>
      <c r="N46" s="12"/>
      <c r="O46" s="12"/>
      <c r="P46" s="12"/>
    </row>
    <row r="47" spans="1:16" ht="228.75" customHeight="1" x14ac:dyDescent="0.25">
      <c r="A47" s="13" t="s">
        <v>85</v>
      </c>
      <c r="B47" s="13" t="s">
        <v>86</v>
      </c>
      <c r="C47" s="13" t="s">
        <v>84</v>
      </c>
      <c r="D47" s="14">
        <f t="shared" si="0"/>
        <v>32.138021089888746</v>
      </c>
      <c r="E47" s="14">
        <f t="shared" si="1"/>
        <v>38.56562530786649</v>
      </c>
      <c r="F47" s="14">
        <f t="shared" si="2"/>
        <v>0</v>
      </c>
      <c r="G47" s="14">
        <f t="shared" si="3"/>
        <v>0</v>
      </c>
      <c r="H47" s="37">
        <v>29.216382808989763</v>
      </c>
      <c r="I47" s="37">
        <v>35.059659370787713</v>
      </c>
      <c r="J47" s="37">
        <v>0</v>
      </c>
      <c r="K47" s="37">
        <v>0</v>
      </c>
      <c r="L47" s="36"/>
      <c r="M47" s="36"/>
      <c r="N47" s="12"/>
      <c r="O47" s="12"/>
      <c r="P47" s="12"/>
    </row>
    <row r="48" spans="1:16" ht="96" customHeight="1" x14ac:dyDescent="0.25">
      <c r="A48" s="13" t="s">
        <v>87</v>
      </c>
      <c r="B48" s="13" t="s">
        <v>88</v>
      </c>
      <c r="C48" s="13" t="s">
        <v>84</v>
      </c>
      <c r="D48" s="14">
        <f t="shared" si="0"/>
        <v>43.231760377493444</v>
      </c>
      <c r="E48" s="14">
        <f t="shared" si="1"/>
        <v>51.878112452992134</v>
      </c>
      <c r="F48" s="14">
        <f t="shared" si="2"/>
        <v>0</v>
      </c>
      <c r="G48" s="14">
        <f t="shared" si="3"/>
        <v>0</v>
      </c>
      <c r="H48" s="37">
        <v>39.301600343175856</v>
      </c>
      <c r="I48" s="37">
        <v>47.161920411811025</v>
      </c>
      <c r="J48" s="37">
        <v>0</v>
      </c>
      <c r="K48" s="37">
        <v>0</v>
      </c>
      <c r="L48" s="36"/>
      <c r="M48" s="36"/>
      <c r="N48" s="12"/>
      <c r="O48" s="12"/>
      <c r="P48" s="12"/>
    </row>
    <row r="49" spans="1:16" ht="79.5" customHeight="1" x14ac:dyDescent="0.25">
      <c r="A49" s="13" t="s">
        <v>89</v>
      </c>
      <c r="B49" s="13" t="s">
        <v>90</v>
      </c>
      <c r="C49" s="13" t="s">
        <v>84</v>
      </c>
      <c r="D49" s="14">
        <f t="shared" si="0"/>
        <v>26.289584013340608</v>
      </c>
      <c r="E49" s="14">
        <f t="shared" si="1"/>
        <v>31.547500816008728</v>
      </c>
      <c r="F49" s="14">
        <f t="shared" si="2"/>
        <v>0</v>
      </c>
      <c r="G49" s="14">
        <f t="shared" si="3"/>
        <v>0</v>
      </c>
      <c r="H49" s="37">
        <v>23.899621830309641</v>
      </c>
      <c r="I49" s="37">
        <v>28.679546196371568</v>
      </c>
      <c r="J49" s="37">
        <v>0</v>
      </c>
      <c r="K49" s="37">
        <v>0</v>
      </c>
      <c r="L49" s="36"/>
      <c r="M49" s="36"/>
      <c r="N49" s="12"/>
      <c r="O49" s="12"/>
      <c r="P49" s="12"/>
    </row>
    <row r="50" spans="1:16" ht="78.75" customHeight="1" x14ac:dyDescent="0.25">
      <c r="A50" s="13" t="s">
        <v>91</v>
      </c>
      <c r="B50" s="13" t="s">
        <v>92</v>
      </c>
      <c r="C50" s="13" t="s">
        <v>84</v>
      </c>
      <c r="D50" s="14">
        <f t="shared" si="0"/>
        <v>46.020963438909057</v>
      </c>
      <c r="E50" s="14">
        <f t="shared" si="1"/>
        <v>55.225156126690869</v>
      </c>
      <c r="F50" s="14">
        <f t="shared" si="2"/>
        <v>0</v>
      </c>
      <c r="G50" s="14">
        <f t="shared" si="3"/>
        <v>0</v>
      </c>
      <c r="H50" s="37">
        <v>41.837239489917323</v>
      </c>
      <c r="I50" s="37">
        <v>50.204687387900783</v>
      </c>
      <c r="J50" s="37">
        <v>0</v>
      </c>
      <c r="K50" s="37">
        <v>0</v>
      </c>
      <c r="L50" s="36"/>
      <c r="M50" s="36"/>
      <c r="N50" s="12"/>
      <c r="O50" s="12"/>
      <c r="P50" s="12"/>
    </row>
    <row r="51" spans="1:16" ht="78.75" customHeight="1" x14ac:dyDescent="0.25">
      <c r="A51" s="13" t="s">
        <v>93</v>
      </c>
      <c r="B51" s="13" t="s">
        <v>94</v>
      </c>
      <c r="C51" s="13" t="s">
        <v>84</v>
      </c>
      <c r="D51" s="14">
        <f t="shared" si="0"/>
        <v>52.579168026681216</v>
      </c>
      <c r="E51" s="14">
        <f t="shared" si="1"/>
        <v>63.095001632017457</v>
      </c>
      <c r="F51" s="14">
        <f t="shared" si="2"/>
        <v>0</v>
      </c>
      <c r="G51" s="14">
        <f t="shared" si="3"/>
        <v>0</v>
      </c>
      <c r="H51" s="37">
        <v>47.799243660619283</v>
      </c>
      <c r="I51" s="37">
        <v>57.359092392743136</v>
      </c>
      <c r="J51" s="37">
        <v>0</v>
      </c>
      <c r="K51" s="37">
        <v>0</v>
      </c>
      <c r="L51" s="36"/>
      <c r="M51" s="36"/>
      <c r="N51" s="12"/>
      <c r="O51" s="12"/>
      <c r="P51" s="12"/>
    </row>
    <row r="52" spans="1:16" ht="79.5" customHeight="1" x14ac:dyDescent="0.25">
      <c r="A52" s="13" t="s">
        <v>95</v>
      </c>
      <c r="B52" s="13" t="s">
        <v>96</v>
      </c>
      <c r="C52" s="13" t="s">
        <v>84</v>
      </c>
      <c r="D52" s="14">
        <f t="shared" si="0"/>
        <v>73.909879751777169</v>
      </c>
      <c r="E52" s="14">
        <f t="shared" si="1"/>
        <v>88.6918557021326</v>
      </c>
      <c r="F52" s="14">
        <f t="shared" si="2"/>
        <v>0</v>
      </c>
      <c r="G52" s="14">
        <f t="shared" si="3"/>
        <v>0</v>
      </c>
      <c r="H52" s="37">
        <v>67.190799774342878</v>
      </c>
      <c r="I52" s="37">
        <v>80.628959729211445</v>
      </c>
      <c r="J52" s="37">
        <v>0</v>
      </c>
      <c r="K52" s="37">
        <v>0</v>
      </c>
      <c r="L52" s="36"/>
      <c r="M52" s="36"/>
      <c r="N52" s="12"/>
      <c r="O52" s="12"/>
      <c r="P52" s="12"/>
    </row>
    <row r="53" spans="1:16" ht="156.75" customHeight="1" x14ac:dyDescent="0.25">
      <c r="A53" s="13" t="s">
        <v>97</v>
      </c>
      <c r="B53" s="13" t="s">
        <v>98</v>
      </c>
      <c r="C53" s="13" t="s">
        <v>84</v>
      </c>
      <c r="D53" s="14">
        <f t="shared" si="0"/>
        <v>133.63398826262704</v>
      </c>
      <c r="E53" s="14">
        <f t="shared" si="1"/>
        <v>160.36078591515246</v>
      </c>
      <c r="F53" s="14">
        <f t="shared" si="2"/>
        <v>0</v>
      </c>
      <c r="G53" s="14">
        <f t="shared" si="3"/>
        <v>0</v>
      </c>
      <c r="H53" s="37">
        <v>121.48544387511549</v>
      </c>
      <c r="I53" s="37">
        <v>145.78253265013859</v>
      </c>
      <c r="J53" s="37">
        <v>0</v>
      </c>
      <c r="K53" s="37">
        <v>0</v>
      </c>
      <c r="L53" s="36"/>
      <c r="M53" s="36"/>
      <c r="N53" s="12"/>
      <c r="O53" s="12"/>
      <c r="P53" s="12"/>
    </row>
    <row r="54" spans="1:16" ht="84" customHeight="1" x14ac:dyDescent="0.25">
      <c r="A54" s="13" t="s">
        <v>99</v>
      </c>
      <c r="B54" s="13" t="s">
        <v>100</v>
      </c>
      <c r="C54" s="13" t="s">
        <v>84</v>
      </c>
      <c r="D54" s="14">
        <f t="shared" si="0"/>
        <v>130.35803961664388</v>
      </c>
      <c r="E54" s="14">
        <f t="shared" si="1"/>
        <v>156.42964753997265</v>
      </c>
      <c r="F54" s="14">
        <f t="shared" si="2"/>
        <v>0</v>
      </c>
      <c r="G54" s="14">
        <f t="shared" si="3"/>
        <v>0</v>
      </c>
      <c r="H54" s="37">
        <v>118.50730874240351</v>
      </c>
      <c r="I54" s="37">
        <v>142.20877049088421</v>
      </c>
      <c r="J54" s="37">
        <v>0</v>
      </c>
      <c r="K54" s="37">
        <v>0</v>
      </c>
      <c r="L54" s="36"/>
      <c r="M54" s="36"/>
      <c r="N54" s="12"/>
      <c r="O54" s="12"/>
      <c r="P54" s="12"/>
    </row>
    <row r="55" spans="1:16" ht="63.75" customHeight="1" x14ac:dyDescent="0.25">
      <c r="A55" s="13" t="s">
        <v>101</v>
      </c>
      <c r="B55" s="13" t="s">
        <v>102</v>
      </c>
      <c r="C55" s="13" t="s">
        <v>84</v>
      </c>
      <c r="D55" s="14">
        <f t="shared" si="0"/>
        <v>32.876171432238756</v>
      </c>
      <c r="E55" s="14">
        <f t="shared" si="1"/>
        <v>39.451405718686509</v>
      </c>
      <c r="F55" s="14">
        <f t="shared" si="2"/>
        <v>0</v>
      </c>
      <c r="G55" s="14">
        <f t="shared" si="3"/>
        <v>0</v>
      </c>
      <c r="H55" s="37">
        <v>29.887428574762502</v>
      </c>
      <c r="I55" s="37">
        <v>35.864914289715003</v>
      </c>
      <c r="J55" s="37">
        <v>0</v>
      </c>
      <c r="K55" s="37">
        <v>0</v>
      </c>
      <c r="L55" s="36"/>
      <c r="M55" s="36"/>
      <c r="N55" s="12"/>
      <c r="O55" s="12"/>
      <c r="P55" s="12"/>
    </row>
    <row r="56" spans="1:16" ht="45" customHeight="1" x14ac:dyDescent="0.25">
      <c r="A56" s="13" t="s">
        <v>103</v>
      </c>
      <c r="B56" s="13" t="s">
        <v>104</v>
      </c>
      <c r="C56" s="13" t="s">
        <v>84</v>
      </c>
      <c r="D56" s="14">
        <f t="shared" si="0"/>
        <v>36.155273726124825</v>
      </c>
      <c r="E56" s="14">
        <f t="shared" si="1"/>
        <v>43.386328471349792</v>
      </c>
      <c r="F56" s="14">
        <f t="shared" si="2"/>
        <v>0</v>
      </c>
      <c r="G56" s="14">
        <f t="shared" si="3"/>
        <v>0</v>
      </c>
      <c r="H56" s="37">
        <v>32.868430660113475</v>
      </c>
      <c r="I56" s="37">
        <v>39.442116792136169</v>
      </c>
      <c r="J56" s="37">
        <v>0</v>
      </c>
      <c r="K56" s="37">
        <v>0</v>
      </c>
      <c r="L56" s="36"/>
      <c r="M56" s="36"/>
      <c r="N56" s="12"/>
      <c r="O56" s="12"/>
      <c r="P56" s="12"/>
    </row>
    <row r="57" spans="1:16" ht="45" x14ac:dyDescent="0.25">
      <c r="A57" s="13" t="s">
        <v>105</v>
      </c>
      <c r="B57" s="13" t="s">
        <v>106</v>
      </c>
      <c r="C57" s="13" t="s">
        <v>84</v>
      </c>
      <c r="D57" s="14">
        <f t="shared" si="0"/>
        <v>14.259799413381399</v>
      </c>
      <c r="E57" s="14">
        <f t="shared" si="1"/>
        <v>17.111759296057681</v>
      </c>
      <c r="F57" s="14">
        <f t="shared" si="2"/>
        <v>3.0617246974426857</v>
      </c>
      <c r="G57" s="14">
        <f t="shared" si="3"/>
        <v>3.6740696369312227</v>
      </c>
      <c r="H57" s="37">
        <v>12.963454012164908</v>
      </c>
      <c r="I57" s="37">
        <v>15.556144814597889</v>
      </c>
      <c r="J57" s="37">
        <v>2.7833860885842596</v>
      </c>
      <c r="K57" s="37">
        <v>3.3400633063011114</v>
      </c>
      <c r="L57" s="36"/>
      <c r="M57" s="36"/>
      <c r="N57" s="12"/>
      <c r="O57" s="12"/>
      <c r="P57" s="12"/>
    </row>
    <row r="58" spans="1:16" ht="90" customHeight="1" x14ac:dyDescent="0.25">
      <c r="A58" s="13" t="s">
        <v>107</v>
      </c>
      <c r="B58" s="13" t="s">
        <v>108</v>
      </c>
      <c r="C58" s="13" t="s">
        <v>84</v>
      </c>
      <c r="D58" s="14">
        <f t="shared" si="0"/>
        <v>15.346628442108798</v>
      </c>
      <c r="E58" s="14">
        <f t="shared" si="1"/>
        <v>18.415954130530558</v>
      </c>
      <c r="F58" s="14">
        <f t="shared" si="2"/>
        <v>0</v>
      </c>
      <c r="G58" s="14">
        <f t="shared" si="3"/>
        <v>0</v>
      </c>
      <c r="H58" s="37">
        <v>13.951480401917088</v>
      </c>
      <c r="I58" s="37">
        <v>16.741776482300505</v>
      </c>
      <c r="J58" s="37">
        <v>0</v>
      </c>
      <c r="K58" s="37">
        <v>0</v>
      </c>
      <c r="L58" s="36"/>
      <c r="M58" s="36"/>
      <c r="N58" s="12"/>
      <c r="O58" s="12"/>
      <c r="P58" s="12"/>
    </row>
    <row r="59" spans="1:16" ht="30" x14ac:dyDescent="0.25">
      <c r="A59" s="13" t="s">
        <v>109</v>
      </c>
      <c r="B59" s="13" t="s">
        <v>110</v>
      </c>
      <c r="C59" s="13" t="s">
        <v>84</v>
      </c>
      <c r="D59" s="14">
        <f t="shared" si="0"/>
        <v>49.300065732795126</v>
      </c>
      <c r="E59" s="14">
        <f t="shared" si="1"/>
        <v>59.160078879354145</v>
      </c>
      <c r="F59" s="14">
        <f t="shared" si="2"/>
        <v>0</v>
      </c>
      <c r="G59" s="14">
        <f t="shared" si="3"/>
        <v>0</v>
      </c>
      <c r="H59" s="37">
        <v>44.818241575268296</v>
      </c>
      <c r="I59" s="37">
        <v>53.781889890321949</v>
      </c>
      <c r="J59" s="37">
        <v>0</v>
      </c>
      <c r="K59" s="37">
        <v>0</v>
      </c>
      <c r="L59" s="36"/>
      <c r="M59" s="36"/>
      <c r="N59" s="12"/>
      <c r="O59" s="12"/>
      <c r="P59" s="12"/>
    </row>
    <row r="60" spans="1:16" ht="30" x14ac:dyDescent="0.25">
      <c r="A60" s="13" t="s">
        <v>111</v>
      </c>
      <c r="B60" s="13" t="s">
        <v>112</v>
      </c>
      <c r="C60" s="13" t="s">
        <v>84</v>
      </c>
      <c r="D60" s="14">
        <f t="shared" si="0"/>
        <v>60.805306592522385</v>
      </c>
      <c r="E60" s="14">
        <f t="shared" si="1"/>
        <v>72.966367911026865</v>
      </c>
      <c r="F60" s="14">
        <f t="shared" si="2"/>
        <v>0</v>
      </c>
      <c r="G60" s="14">
        <f t="shared" si="3"/>
        <v>0</v>
      </c>
      <c r="H60" s="37">
        <v>55.277551447747619</v>
      </c>
      <c r="I60" s="37">
        <v>66.333061737297143</v>
      </c>
      <c r="J60" s="37">
        <v>0</v>
      </c>
      <c r="K60" s="37">
        <v>0</v>
      </c>
      <c r="L60" s="36"/>
      <c r="M60" s="36"/>
      <c r="N60" s="12"/>
      <c r="O60" s="12"/>
      <c r="P60" s="12"/>
    </row>
    <row r="61" spans="1:16" ht="30" x14ac:dyDescent="0.25">
      <c r="A61" s="13" t="s">
        <v>113</v>
      </c>
      <c r="B61" s="13" t="s">
        <v>114</v>
      </c>
      <c r="C61" s="13" t="s">
        <v>84</v>
      </c>
      <c r="D61" s="14">
        <f t="shared" si="0"/>
        <v>78.868752040021789</v>
      </c>
      <c r="E61" s="14">
        <f t="shared" si="1"/>
        <v>94.64250244802615</v>
      </c>
      <c r="F61" s="14">
        <f t="shared" si="2"/>
        <v>0</v>
      </c>
      <c r="G61" s="14">
        <f t="shared" si="3"/>
        <v>0</v>
      </c>
      <c r="H61" s="37">
        <v>71.698865490928895</v>
      </c>
      <c r="I61" s="37">
        <v>86.038638589114669</v>
      </c>
      <c r="J61" s="37">
        <v>0</v>
      </c>
      <c r="K61" s="37">
        <v>0</v>
      </c>
      <c r="L61" s="36"/>
      <c r="M61" s="36"/>
      <c r="N61" s="12"/>
      <c r="O61" s="12"/>
      <c r="P61" s="12"/>
    </row>
    <row r="62" spans="1:16" ht="30" x14ac:dyDescent="0.25">
      <c r="A62" s="13" t="s">
        <v>115</v>
      </c>
      <c r="B62" s="13" t="s">
        <v>116</v>
      </c>
      <c r="C62" s="13" t="s">
        <v>84</v>
      </c>
      <c r="D62" s="14">
        <f t="shared" si="0"/>
        <v>90.373992899749069</v>
      </c>
      <c r="E62" s="14">
        <f t="shared" si="1"/>
        <v>108.44879147969887</v>
      </c>
      <c r="F62" s="14">
        <f t="shared" si="2"/>
        <v>0</v>
      </c>
      <c r="G62" s="14">
        <f t="shared" si="3"/>
        <v>0</v>
      </c>
      <c r="H62" s="37">
        <v>82.158175363408233</v>
      </c>
      <c r="I62" s="37">
        <v>98.589810436089877</v>
      </c>
      <c r="J62" s="37">
        <v>0</v>
      </c>
      <c r="K62" s="37">
        <v>0</v>
      </c>
      <c r="L62" s="36"/>
      <c r="M62" s="36"/>
      <c r="N62" s="12"/>
      <c r="O62" s="12"/>
      <c r="P62" s="12"/>
    </row>
    <row r="63" spans="1:16" ht="30" x14ac:dyDescent="0.25">
      <c r="A63" s="13" t="s">
        <v>117</v>
      </c>
      <c r="B63" s="13" t="s">
        <v>118</v>
      </c>
      <c r="C63" s="13" t="s">
        <v>84</v>
      </c>
      <c r="D63" s="14">
        <f t="shared" si="0"/>
        <v>162.48029246701822</v>
      </c>
      <c r="E63" s="14">
        <f t="shared" si="1"/>
        <v>194.97635096042185</v>
      </c>
      <c r="F63" s="14">
        <f t="shared" si="2"/>
        <v>0</v>
      </c>
      <c r="G63" s="14">
        <f t="shared" si="3"/>
        <v>0</v>
      </c>
      <c r="H63" s="37">
        <v>147.70935678819836</v>
      </c>
      <c r="I63" s="37">
        <v>177.25122814583804</v>
      </c>
      <c r="J63" s="37">
        <v>0</v>
      </c>
      <c r="K63" s="37">
        <v>0</v>
      </c>
      <c r="L63" s="36"/>
      <c r="M63" s="36"/>
      <c r="N63" s="12"/>
      <c r="O63" s="12"/>
      <c r="P63" s="12"/>
    </row>
    <row r="64" spans="1:16" ht="54" customHeight="1" x14ac:dyDescent="0.25">
      <c r="A64" s="13" t="s">
        <v>119</v>
      </c>
      <c r="B64" s="13" t="s">
        <v>120</v>
      </c>
      <c r="C64" s="13" t="s">
        <v>15</v>
      </c>
      <c r="D64" s="14">
        <f t="shared" si="0"/>
        <v>57.497821467510306</v>
      </c>
      <c r="E64" s="14">
        <f t="shared" si="1"/>
        <v>68.997385761012367</v>
      </c>
      <c r="F64" s="14">
        <f t="shared" si="2"/>
        <v>0</v>
      </c>
      <c r="G64" s="14">
        <f t="shared" si="3"/>
        <v>0</v>
      </c>
      <c r="H64" s="37">
        <v>52.270746788645731</v>
      </c>
      <c r="I64" s="37">
        <v>62.724896146374874</v>
      </c>
      <c r="J64" s="37">
        <v>0</v>
      </c>
      <c r="K64" s="37">
        <v>0</v>
      </c>
      <c r="L64" s="36"/>
      <c r="M64" s="36"/>
      <c r="N64" s="12"/>
      <c r="O64" s="12"/>
      <c r="P64" s="12"/>
    </row>
    <row r="65" spans="1:16" ht="31.5" customHeight="1" x14ac:dyDescent="0.25">
      <c r="A65" s="18">
        <v>1.2</v>
      </c>
      <c r="B65" s="16" t="s">
        <v>121</v>
      </c>
      <c r="C65" s="16"/>
      <c r="D65" s="14">
        <f t="shared" si="0"/>
        <v>0</v>
      </c>
      <c r="E65" s="14">
        <f t="shared" si="1"/>
        <v>0</v>
      </c>
      <c r="F65" s="14">
        <f t="shared" si="2"/>
        <v>0</v>
      </c>
      <c r="G65" s="14">
        <f t="shared" si="3"/>
        <v>0</v>
      </c>
      <c r="H65" s="35"/>
      <c r="I65" s="35"/>
      <c r="J65" s="35"/>
      <c r="K65" s="35"/>
      <c r="L65" s="36"/>
      <c r="M65" s="36"/>
      <c r="N65" s="12"/>
      <c r="O65" s="12"/>
      <c r="P65" s="12"/>
    </row>
    <row r="66" spans="1:16" ht="38.25" customHeight="1" x14ac:dyDescent="0.25">
      <c r="A66" s="15">
        <v>1.21</v>
      </c>
      <c r="B66" s="16" t="s">
        <v>122</v>
      </c>
      <c r="C66" s="16"/>
      <c r="D66" s="14">
        <f t="shared" ref="D66:D69" si="4">H66*1.1</f>
        <v>0</v>
      </c>
      <c r="E66" s="14">
        <f t="shared" ref="E66:E69" si="5">I66*1.1</f>
        <v>0</v>
      </c>
      <c r="F66" s="14">
        <f t="shared" ref="F66:F69" si="6">J66*1.1</f>
        <v>0</v>
      </c>
      <c r="G66" s="14">
        <f t="shared" ref="G66:G69" si="7">K66*1.1</f>
        <v>0</v>
      </c>
      <c r="H66" s="35"/>
      <c r="I66" s="35"/>
      <c r="J66" s="35"/>
      <c r="K66" s="35"/>
      <c r="L66" s="36"/>
      <c r="M66" s="36"/>
      <c r="N66" s="12"/>
      <c r="O66" s="12"/>
      <c r="P66" s="12"/>
    </row>
    <row r="67" spans="1:16" ht="203.25" customHeight="1" x14ac:dyDescent="0.25">
      <c r="A67" s="13" t="s">
        <v>123</v>
      </c>
      <c r="B67" s="13" t="s">
        <v>124</v>
      </c>
      <c r="C67" s="13" t="s">
        <v>15</v>
      </c>
      <c r="D67" s="14">
        <f t="shared" si="4"/>
        <v>45.637696852171047</v>
      </c>
      <c r="E67" s="14">
        <f t="shared" si="5"/>
        <v>54.765236222605253</v>
      </c>
      <c r="F67" s="14">
        <f t="shared" si="6"/>
        <v>0</v>
      </c>
      <c r="G67" s="14">
        <f t="shared" si="7"/>
        <v>0</v>
      </c>
      <c r="H67" s="37">
        <v>41.488815320155496</v>
      </c>
      <c r="I67" s="37">
        <v>49.786578384186591</v>
      </c>
      <c r="J67" s="37">
        <v>0</v>
      </c>
      <c r="K67" s="37">
        <v>0</v>
      </c>
      <c r="L67" s="36"/>
      <c r="M67" s="36"/>
      <c r="N67" s="12"/>
      <c r="O67" s="12"/>
      <c r="P67" s="12"/>
    </row>
    <row r="68" spans="1:16" ht="27.75" customHeight="1" x14ac:dyDescent="0.25">
      <c r="A68" s="13" t="s">
        <v>125</v>
      </c>
      <c r="B68" s="13" t="s">
        <v>126</v>
      </c>
      <c r="C68" s="13" t="s">
        <v>15</v>
      </c>
      <c r="D68" s="14">
        <f t="shared" si="4"/>
        <v>49.83144527184227</v>
      </c>
      <c r="E68" s="14">
        <f t="shared" si="5"/>
        <v>59.797734326210723</v>
      </c>
      <c r="F68" s="14">
        <f t="shared" si="6"/>
        <v>0</v>
      </c>
      <c r="G68" s="14">
        <f t="shared" si="7"/>
        <v>0</v>
      </c>
      <c r="H68" s="37">
        <v>45.301313883492966</v>
      </c>
      <c r="I68" s="37">
        <v>54.36157666019156</v>
      </c>
      <c r="J68" s="37">
        <v>0</v>
      </c>
      <c r="K68" s="37">
        <v>0</v>
      </c>
      <c r="L68" s="36"/>
      <c r="M68" s="36"/>
      <c r="N68" s="12"/>
      <c r="O68" s="12"/>
      <c r="P68" s="12"/>
    </row>
    <row r="69" spans="1:16" ht="24.75" customHeight="1" x14ac:dyDescent="0.25">
      <c r="A69" s="13" t="s">
        <v>127</v>
      </c>
      <c r="B69" s="13" t="s">
        <v>128</v>
      </c>
      <c r="C69" s="13" t="s">
        <v>15</v>
      </c>
      <c r="D69" s="14">
        <f t="shared" si="4"/>
        <v>51.10917463778695</v>
      </c>
      <c r="E69" s="14">
        <f t="shared" si="5"/>
        <v>61.331009565344331</v>
      </c>
      <c r="F69" s="14">
        <f t="shared" si="6"/>
        <v>0</v>
      </c>
      <c r="G69" s="14">
        <f t="shared" si="7"/>
        <v>0</v>
      </c>
      <c r="H69" s="37">
        <v>46.462886034351769</v>
      </c>
      <c r="I69" s="37">
        <v>55.755463241222117</v>
      </c>
      <c r="J69" s="37">
        <v>0</v>
      </c>
      <c r="K69" s="37">
        <v>0</v>
      </c>
      <c r="L69" s="36"/>
      <c r="M69" s="36"/>
      <c r="N69" s="12"/>
      <c r="O69" s="12"/>
      <c r="P69" s="12"/>
    </row>
    <row r="70" spans="1:16" x14ac:dyDescent="0.25">
      <c r="A70" s="15">
        <v>2.1</v>
      </c>
      <c r="B70" s="16" t="s">
        <v>129</v>
      </c>
      <c r="C70" s="16"/>
      <c r="D70" s="14">
        <f>H70*1.05</f>
        <v>0</v>
      </c>
      <c r="E70" s="16"/>
      <c r="F70" s="16"/>
      <c r="G70" s="16"/>
      <c r="H70" s="35"/>
      <c r="I70" s="35"/>
      <c r="J70" s="35"/>
      <c r="K70" s="35"/>
      <c r="L70" s="36"/>
      <c r="M70" s="36"/>
      <c r="N70" s="12"/>
      <c r="O70" s="12"/>
      <c r="P70" s="12"/>
    </row>
    <row r="71" spans="1:16" x14ac:dyDescent="0.25">
      <c r="A71" s="13" t="s">
        <v>130</v>
      </c>
      <c r="B71" s="13" t="s">
        <v>131</v>
      </c>
      <c r="C71" s="13">
        <v>0</v>
      </c>
      <c r="D71" s="14">
        <f t="shared" ref="D71:G134" si="8">H71*1.05</f>
        <v>0</v>
      </c>
      <c r="E71" s="13"/>
      <c r="F71" s="13"/>
      <c r="G71" s="13"/>
      <c r="H71" s="37">
        <v>0</v>
      </c>
      <c r="I71" s="37">
        <v>0</v>
      </c>
      <c r="J71" s="37">
        <v>0</v>
      </c>
      <c r="K71" s="37">
        <v>0</v>
      </c>
      <c r="L71" s="36"/>
      <c r="M71" s="36"/>
      <c r="N71" s="12"/>
      <c r="O71" s="12"/>
      <c r="P71" s="12"/>
    </row>
    <row r="72" spans="1:16" ht="51" customHeight="1" x14ac:dyDescent="0.25">
      <c r="A72" s="13" t="s">
        <v>132</v>
      </c>
      <c r="B72" s="13" t="s">
        <v>133</v>
      </c>
      <c r="C72" s="13" t="s">
        <v>134</v>
      </c>
      <c r="D72" s="14">
        <f>H72*1.05</f>
        <v>5.2116873545385776</v>
      </c>
      <c r="E72" s="14">
        <f t="shared" si="8"/>
        <v>6.2540248254462929</v>
      </c>
      <c r="F72" s="14">
        <f t="shared" si="8"/>
        <v>2.2818554477424695</v>
      </c>
      <c r="G72" s="14">
        <f t="shared" si="8"/>
        <v>2.7382265372909629</v>
      </c>
      <c r="H72" s="37">
        <v>4.9635117662272163</v>
      </c>
      <c r="I72" s="37">
        <v>5.9562141194726594</v>
      </c>
      <c r="J72" s="37">
        <v>2.1731956645166375</v>
      </c>
      <c r="K72" s="37">
        <v>2.6078347974199647</v>
      </c>
      <c r="L72" s="36"/>
      <c r="M72" s="36"/>
      <c r="N72" s="12"/>
      <c r="O72" s="12"/>
      <c r="P72" s="12"/>
    </row>
    <row r="73" spans="1:16" x14ac:dyDescent="0.25">
      <c r="A73" s="16" t="s">
        <v>135</v>
      </c>
      <c r="B73" s="16" t="s">
        <v>136</v>
      </c>
      <c r="C73" s="16" t="s">
        <v>134</v>
      </c>
      <c r="D73" s="14">
        <f t="shared" si="8"/>
        <v>0</v>
      </c>
      <c r="E73" s="14">
        <f t="shared" ref="E73" si="9">I73</f>
        <v>0</v>
      </c>
      <c r="F73" s="14">
        <f t="shared" ref="F73" si="10">J73</f>
        <v>0</v>
      </c>
      <c r="G73" s="14">
        <f t="shared" ref="G73" si="11">K73</f>
        <v>0</v>
      </c>
      <c r="H73" s="35"/>
      <c r="I73" s="35"/>
      <c r="J73" s="35"/>
      <c r="K73" s="35"/>
      <c r="L73" s="36"/>
      <c r="M73" s="36"/>
      <c r="N73" s="12"/>
      <c r="O73" s="12"/>
      <c r="P73" s="12"/>
    </row>
    <row r="74" spans="1:16" ht="93.75" customHeight="1" x14ac:dyDescent="0.25">
      <c r="A74" s="13" t="s">
        <v>137</v>
      </c>
      <c r="B74" s="13" t="s">
        <v>138</v>
      </c>
      <c r="C74" s="13" t="s">
        <v>134</v>
      </c>
      <c r="D74" s="14">
        <f t="shared" si="8"/>
        <v>1.574383406179279</v>
      </c>
      <c r="E74" s="14">
        <f>I74*1.05</f>
        <v>1.8892600874151348</v>
      </c>
      <c r="F74" s="14">
        <f>J74*1.05</f>
        <v>1.574383406179279</v>
      </c>
      <c r="G74" s="14">
        <f>K74*1.05</f>
        <v>1.8892600874151348</v>
      </c>
      <c r="H74" s="37">
        <v>1.4994127677897895</v>
      </c>
      <c r="I74" s="37">
        <v>1.7992953213477474</v>
      </c>
      <c r="J74" s="37">
        <v>1.4994127677897895</v>
      </c>
      <c r="K74" s="37">
        <v>1.7992953213477474</v>
      </c>
      <c r="L74" s="36"/>
      <c r="M74" s="36"/>
      <c r="N74" s="12"/>
      <c r="O74" s="12"/>
      <c r="P74" s="12"/>
    </row>
    <row r="75" spans="1:16" ht="64.5" customHeight="1" x14ac:dyDescent="0.25">
      <c r="A75" s="13" t="s">
        <v>139</v>
      </c>
      <c r="B75" s="13" t="s">
        <v>140</v>
      </c>
      <c r="C75" s="13" t="s">
        <v>134</v>
      </c>
      <c r="D75" s="14">
        <f t="shared" si="8"/>
        <v>2.1904891525096324</v>
      </c>
      <c r="E75" s="14">
        <f t="shared" ref="E75:E138" si="12">I75*1.05</f>
        <v>2.6285869830115587</v>
      </c>
      <c r="F75" s="14">
        <f t="shared" ref="F75:F138" si="13">J75*1.05</f>
        <v>1.881399351017456</v>
      </c>
      <c r="G75" s="14">
        <f t="shared" ref="G75:G138" si="14">K75*1.05</f>
        <v>2.2576792212209469</v>
      </c>
      <c r="H75" s="37">
        <v>2.086180145247269</v>
      </c>
      <c r="I75" s="37">
        <v>2.5034161742967225</v>
      </c>
      <c r="J75" s="37">
        <v>1.7918089057309103</v>
      </c>
      <c r="K75" s="37">
        <v>2.1501706868770922</v>
      </c>
      <c r="L75" s="36"/>
      <c r="M75" s="36"/>
      <c r="N75" s="12"/>
      <c r="O75" s="12"/>
      <c r="P75" s="12"/>
    </row>
    <row r="76" spans="1:16" ht="45" x14ac:dyDescent="0.25">
      <c r="A76" s="13" t="s">
        <v>141</v>
      </c>
      <c r="B76" s="13" t="s">
        <v>142</v>
      </c>
      <c r="C76" s="13" t="s">
        <v>134</v>
      </c>
      <c r="D76" s="14">
        <f t="shared" si="8"/>
        <v>2.482554372844251</v>
      </c>
      <c r="E76" s="14">
        <f t="shared" si="12"/>
        <v>2.9790652474131005</v>
      </c>
      <c r="F76" s="14">
        <f t="shared" si="13"/>
        <v>1.881399351017456</v>
      </c>
      <c r="G76" s="14">
        <f t="shared" si="14"/>
        <v>2.2576792212209469</v>
      </c>
      <c r="H76" s="37">
        <v>2.3643374979469054</v>
      </c>
      <c r="I76" s="37">
        <v>2.8372049975362863</v>
      </c>
      <c r="J76" s="37">
        <v>1.7918089057309103</v>
      </c>
      <c r="K76" s="37">
        <v>2.1501706868770922</v>
      </c>
      <c r="L76" s="36"/>
      <c r="M76" s="36"/>
      <c r="N76" s="12"/>
      <c r="O76" s="12"/>
      <c r="P76" s="12"/>
    </row>
    <row r="77" spans="1:16" ht="30" x14ac:dyDescent="0.25">
      <c r="A77" s="13" t="s">
        <v>143</v>
      </c>
      <c r="B77" s="13" t="s">
        <v>144</v>
      </c>
      <c r="C77" s="13" t="s">
        <v>134</v>
      </c>
      <c r="D77" s="14">
        <f t="shared" si="8"/>
        <v>2.482554372844251</v>
      </c>
      <c r="E77" s="14">
        <f t="shared" si="12"/>
        <v>2.9790652474131005</v>
      </c>
      <c r="F77" s="14">
        <f t="shared" si="13"/>
        <v>2.2576792212209478</v>
      </c>
      <c r="G77" s="14">
        <f t="shared" si="14"/>
        <v>2.7092150654651372</v>
      </c>
      <c r="H77" s="37">
        <v>2.3643374979469054</v>
      </c>
      <c r="I77" s="37">
        <v>2.8372049975362863</v>
      </c>
      <c r="J77" s="37">
        <v>2.1501706868770931</v>
      </c>
      <c r="K77" s="37">
        <v>2.5802048242525117</v>
      </c>
      <c r="L77" s="36"/>
      <c r="M77" s="36"/>
      <c r="N77" s="12"/>
      <c r="O77" s="12"/>
      <c r="P77" s="12"/>
    </row>
    <row r="78" spans="1:16" ht="51" customHeight="1" x14ac:dyDescent="0.25">
      <c r="A78" s="13" t="s">
        <v>145</v>
      </c>
      <c r="B78" s="13" t="s">
        <v>146</v>
      </c>
      <c r="C78" s="13" t="s">
        <v>134</v>
      </c>
      <c r="D78" s="14">
        <f t="shared" si="8"/>
        <v>2.482554372844251</v>
      </c>
      <c r="E78" s="14">
        <f t="shared" si="12"/>
        <v>2.9790652474131005</v>
      </c>
      <c r="F78" s="14">
        <f t="shared" si="13"/>
        <v>1.1288396106104739</v>
      </c>
      <c r="G78" s="14">
        <f t="shared" si="14"/>
        <v>1.3546075327325686</v>
      </c>
      <c r="H78" s="37">
        <v>2.3643374979469054</v>
      </c>
      <c r="I78" s="37">
        <v>2.8372049975362863</v>
      </c>
      <c r="J78" s="37">
        <v>1.0750853434385466</v>
      </c>
      <c r="K78" s="37">
        <v>1.2901024121262559</v>
      </c>
      <c r="L78" s="36"/>
      <c r="M78" s="36"/>
      <c r="N78" s="12"/>
      <c r="O78" s="12"/>
      <c r="P78" s="12"/>
    </row>
    <row r="79" spans="1:16" ht="36.75" customHeight="1" x14ac:dyDescent="0.25">
      <c r="A79" s="13" t="s">
        <v>147</v>
      </c>
      <c r="B79" s="13" t="s">
        <v>148</v>
      </c>
      <c r="C79" s="13" t="s">
        <v>134</v>
      </c>
      <c r="D79" s="14">
        <f t="shared" si="8"/>
        <v>2.482554372844251</v>
      </c>
      <c r="E79" s="14">
        <f t="shared" si="12"/>
        <v>2.9790652474131005</v>
      </c>
      <c r="F79" s="14">
        <f t="shared" si="13"/>
        <v>1.1288396106104739</v>
      </c>
      <c r="G79" s="14">
        <f t="shared" si="14"/>
        <v>1.3546075327325686</v>
      </c>
      <c r="H79" s="37">
        <v>2.3643374979469054</v>
      </c>
      <c r="I79" s="37">
        <v>2.8372049975362863</v>
      </c>
      <c r="J79" s="37">
        <v>1.0750853434385466</v>
      </c>
      <c r="K79" s="37">
        <v>1.2901024121262559</v>
      </c>
      <c r="L79" s="36"/>
      <c r="M79" s="36"/>
      <c r="N79" s="12"/>
      <c r="O79" s="12"/>
      <c r="P79" s="12"/>
    </row>
    <row r="80" spans="1:16" ht="21" customHeight="1" x14ac:dyDescent="0.25">
      <c r="A80" s="13" t="s">
        <v>149</v>
      </c>
      <c r="B80" s="13" t="s">
        <v>150</v>
      </c>
      <c r="C80" s="13" t="s">
        <v>134</v>
      </c>
      <c r="D80" s="14">
        <f t="shared" si="8"/>
        <v>3.539888734039792</v>
      </c>
      <c r="E80" s="14">
        <f t="shared" si="12"/>
        <v>4.2478664808477502</v>
      </c>
      <c r="F80" s="14">
        <f t="shared" si="13"/>
        <v>2.2576792212209478</v>
      </c>
      <c r="G80" s="14">
        <f t="shared" si="14"/>
        <v>2.7092150654651372</v>
      </c>
      <c r="H80" s="37">
        <v>3.3713226038474207</v>
      </c>
      <c r="I80" s="37">
        <v>4.0455871246169046</v>
      </c>
      <c r="J80" s="37">
        <v>2.1501706868770931</v>
      </c>
      <c r="K80" s="37">
        <v>2.5802048242525117</v>
      </c>
      <c r="L80" s="36"/>
      <c r="M80" s="36"/>
      <c r="N80" s="12"/>
      <c r="O80" s="12"/>
      <c r="P80" s="12"/>
    </row>
    <row r="81" spans="1:16" ht="27.75" customHeight="1" x14ac:dyDescent="0.25">
      <c r="A81" s="13" t="s">
        <v>151</v>
      </c>
      <c r="B81" s="13" t="s">
        <v>152</v>
      </c>
      <c r="C81" s="13" t="s">
        <v>134</v>
      </c>
      <c r="D81" s="14">
        <f t="shared" si="8"/>
        <v>2.482554372844251</v>
      </c>
      <c r="E81" s="14">
        <f t="shared" si="12"/>
        <v>2.9790652474131005</v>
      </c>
      <c r="F81" s="14">
        <f t="shared" si="13"/>
        <v>1.1288396106104739</v>
      </c>
      <c r="G81" s="14">
        <f t="shared" si="14"/>
        <v>1.3546075327325686</v>
      </c>
      <c r="H81" s="37">
        <v>2.3643374979469054</v>
      </c>
      <c r="I81" s="37">
        <v>2.8372049975362863</v>
      </c>
      <c r="J81" s="37">
        <v>1.0750853434385466</v>
      </c>
      <c r="K81" s="37">
        <v>1.2901024121262559</v>
      </c>
      <c r="L81" s="36"/>
      <c r="M81" s="36"/>
      <c r="N81" s="12"/>
      <c r="O81" s="12"/>
      <c r="P81" s="12"/>
    </row>
    <row r="82" spans="1:16" ht="32.25" customHeight="1" x14ac:dyDescent="0.25">
      <c r="A82" s="13" t="s">
        <v>153</v>
      </c>
      <c r="B82" s="13" t="s">
        <v>154</v>
      </c>
      <c r="C82" s="13" t="s">
        <v>134</v>
      </c>
      <c r="D82" s="14">
        <f t="shared" si="8"/>
        <v>3.025578380091976</v>
      </c>
      <c r="E82" s="14">
        <f t="shared" si="12"/>
        <v>3.6306940561103715</v>
      </c>
      <c r="F82" s="14">
        <f t="shared" si="13"/>
        <v>1.6226753272408128</v>
      </c>
      <c r="G82" s="14">
        <f t="shared" si="14"/>
        <v>1.9472103926889752</v>
      </c>
      <c r="H82" s="37">
        <v>2.8815032191352152</v>
      </c>
      <c r="I82" s="37">
        <v>3.4578038629622583</v>
      </c>
      <c r="J82" s="37">
        <v>1.5454050735626788</v>
      </c>
      <c r="K82" s="37">
        <v>1.8544860882752143</v>
      </c>
      <c r="L82" s="36"/>
      <c r="M82" s="36"/>
      <c r="N82" s="12"/>
      <c r="O82" s="12"/>
      <c r="P82" s="12"/>
    </row>
    <row r="83" spans="1:16" ht="21.75" customHeight="1" x14ac:dyDescent="0.25">
      <c r="A83" s="13" t="s">
        <v>155</v>
      </c>
      <c r="B83" s="13" t="s">
        <v>156</v>
      </c>
      <c r="C83" s="13" t="s">
        <v>134</v>
      </c>
      <c r="D83" s="14">
        <f t="shared" si="8"/>
        <v>3.025578380091976</v>
      </c>
      <c r="E83" s="14">
        <f t="shared" si="12"/>
        <v>3.6306940561103715</v>
      </c>
      <c r="F83" s="14">
        <f t="shared" si="13"/>
        <v>0.95250584097020286</v>
      </c>
      <c r="G83" s="14">
        <f t="shared" si="14"/>
        <v>1.1430070091642435</v>
      </c>
      <c r="H83" s="37">
        <v>2.8815032191352152</v>
      </c>
      <c r="I83" s="37">
        <v>3.4578038629622583</v>
      </c>
      <c r="J83" s="37">
        <v>0.90714841997162177</v>
      </c>
      <c r="K83" s="37">
        <v>1.0885781039659461</v>
      </c>
      <c r="L83" s="36"/>
      <c r="M83" s="36"/>
      <c r="N83" s="12"/>
      <c r="O83" s="12"/>
      <c r="P83" s="12"/>
    </row>
    <row r="84" spans="1:16" ht="24" customHeight="1" x14ac:dyDescent="0.25">
      <c r="A84" s="13" t="s">
        <v>157</v>
      </c>
      <c r="B84" s="13" t="s">
        <v>158</v>
      </c>
      <c r="C84" s="13" t="s">
        <v>134</v>
      </c>
      <c r="D84" s="14">
        <f t="shared" si="8"/>
        <v>3.025578380091976</v>
      </c>
      <c r="E84" s="14">
        <f t="shared" si="12"/>
        <v>3.6306940561103715</v>
      </c>
      <c r="F84" s="14">
        <f t="shared" si="13"/>
        <v>1.6226753272408128</v>
      </c>
      <c r="G84" s="14">
        <f t="shared" si="14"/>
        <v>1.9472103926889752</v>
      </c>
      <c r="H84" s="37">
        <v>2.8815032191352152</v>
      </c>
      <c r="I84" s="37">
        <v>3.4578038629622583</v>
      </c>
      <c r="J84" s="37">
        <v>1.5454050735626788</v>
      </c>
      <c r="K84" s="37">
        <v>1.8544860882752143</v>
      </c>
      <c r="L84" s="36"/>
      <c r="M84" s="36"/>
      <c r="N84" s="12"/>
      <c r="O84" s="12"/>
      <c r="P84" s="12"/>
    </row>
    <row r="85" spans="1:16" x14ac:dyDescent="0.25">
      <c r="A85" s="16" t="s">
        <v>159</v>
      </c>
      <c r="B85" s="16" t="s">
        <v>160</v>
      </c>
      <c r="C85" s="16"/>
      <c r="D85" s="14">
        <f t="shared" si="8"/>
        <v>0</v>
      </c>
      <c r="E85" s="14">
        <f t="shared" si="12"/>
        <v>0</v>
      </c>
      <c r="F85" s="14">
        <f t="shared" si="13"/>
        <v>0</v>
      </c>
      <c r="G85" s="14">
        <f t="shared" si="14"/>
        <v>0</v>
      </c>
      <c r="H85" s="35"/>
      <c r="I85" s="35"/>
      <c r="J85" s="35"/>
      <c r="K85" s="35"/>
      <c r="L85" s="36"/>
      <c r="M85" s="36"/>
      <c r="N85" s="12"/>
      <c r="O85" s="12"/>
      <c r="P85" s="12"/>
    </row>
    <row r="86" spans="1:16" ht="36.75" customHeight="1" x14ac:dyDescent="0.25">
      <c r="A86" s="13" t="s">
        <v>161</v>
      </c>
      <c r="B86" s="13" t="s">
        <v>162</v>
      </c>
      <c r="C86" s="13" t="s">
        <v>134</v>
      </c>
      <c r="D86" s="14">
        <f t="shared" si="8"/>
        <v>2.6696279824340943</v>
      </c>
      <c r="E86" s="14">
        <f t="shared" si="12"/>
        <v>3.2035535789209133</v>
      </c>
      <c r="F86" s="14">
        <f t="shared" si="13"/>
        <v>2.704458878734687</v>
      </c>
      <c r="G86" s="14">
        <f t="shared" si="14"/>
        <v>3.2453506544816246</v>
      </c>
      <c r="H86" s="37">
        <v>2.5425028404134231</v>
      </c>
      <c r="I86" s="37">
        <v>3.0510034084961077</v>
      </c>
      <c r="J86" s="37">
        <v>2.5756751226044639</v>
      </c>
      <c r="K86" s="37">
        <v>3.0908101471253566</v>
      </c>
      <c r="L86" s="36"/>
      <c r="M86" s="36"/>
      <c r="N86" s="12"/>
      <c r="O86" s="12"/>
      <c r="P86" s="12"/>
    </row>
    <row r="87" spans="1:16" x14ac:dyDescent="0.25">
      <c r="A87" s="16" t="s">
        <v>163</v>
      </c>
      <c r="B87" s="16" t="s">
        <v>164</v>
      </c>
      <c r="C87" s="16"/>
      <c r="D87" s="14">
        <f t="shared" si="8"/>
        <v>0</v>
      </c>
      <c r="E87" s="14">
        <f t="shared" si="12"/>
        <v>0</v>
      </c>
      <c r="F87" s="14">
        <f t="shared" si="13"/>
        <v>0</v>
      </c>
      <c r="G87" s="14">
        <f t="shared" si="14"/>
        <v>0</v>
      </c>
      <c r="H87" s="35"/>
      <c r="I87" s="35"/>
      <c r="J87" s="35"/>
      <c r="K87" s="35"/>
      <c r="L87" s="36"/>
      <c r="M87" s="36"/>
      <c r="N87" s="12"/>
      <c r="O87" s="12"/>
      <c r="P87" s="12"/>
    </row>
    <row r="88" spans="1:16" ht="21" customHeight="1" x14ac:dyDescent="0.25">
      <c r="A88" s="13" t="s">
        <v>165</v>
      </c>
      <c r="B88" s="13" t="s">
        <v>166</v>
      </c>
      <c r="C88" s="13" t="s">
        <v>134</v>
      </c>
      <c r="D88" s="14">
        <f t="shared" si="8"/>
        <v>2.1904891525096324</v>
      </c>
      <c r="E88" s="14">
        <f t="shared" si="12"/>
        <v>2.6285869830115587</v>
      </c>
      <c r="F88" s="14">
        <f t="shared" si="13"/>
        <v>2.1875000000000004</v>
      </c>
      <c r="G88" s="14">
        <f t="shared" si="14"/>
        <v>2.625</v>
      </c>
      <c r="H88" s="37">
        <v>2.086180145247269</v>
      </c>
      <c r="I88" s="37">
        <v>2.5034161742967225</v>
      </c>
      <c r="J88" s="37">
        <v>2.0833333333333335</v>
      </c>
      <c r="K88" s="37">
        <v>2.5</v>
      </c>
      <c r="L88" s="36"/>
      <c r="M88" s="36"/>
      <c r="N88" s="12"/>
      <c r="O88" s="12"/>
      <c r="P88" s="12"/>
    </row>
    <row r="89" spans="1:16" ht="34.5" customHeight="1" x14ac:dyDescent="0.25">
      <c r="A89" s="13" t="s">
        <v>167</v>
      </c>
      <c r="B89" s="13" t="s">
        <v>168</v>
      </c>
      <c r="C89" s="13" t="s">
        <v>134</v>
      </c>
      <c r="D89" s="14">
        <f t="shared" si="8"/>
        <v>2.1904891525096324</v>
      </c>
      <c r="E89" s="14">
        <f t="shared" si="12"/>
        <v>2.6285869830115587</v>
      </c>
      <c r="F89" s="14">
        <f t="shared" si="13"/>
        <v>2.1875000000000004</v>
      </c>
      <c r="G89" s="14">
        <f t="shared" si="14"/>
        <v>2.625</v>
      </c>
      <c r="H89" s="37">
        <v>2.086180145247269</v>
      </c>
      <c r="I89" s="37">
        <v>2.5034161742967225</v>
      </c>
      <c r="J89" s="37">
        <v>2.0833333333333335</v>
      </c>
      <c r="K89" s="37">
        <v>2.5</v>
      </c>
      <c r="L89" s="36"/>
      <c r="M89" s="36"/>
      <c r="N89" s="12"/>
      <c r="O89" s="12"/>
      <c r="P89" s="12"/>
    </row>
    <row r="90" spans="1:16" ht="51.75" customHeight="1" x14ac:dyDescent="0.25">
      <c r="A90" s="13" t="s">
        <v>169</v>
      </c>
      <c r="B90" s="13" t="s">
        <v>170</v>
      </c>
      <c r="C90" s="13" t="s">
        <v>134</v>
      </c>
      <c r="D90" s="14">
        <f t="shared" si="8"/>
        <v>0</v>
      </c>
      <c r="E90" s="14">
        <f t="shared" si="12"/>
        <v>0</v>
      </c>
      <c r="F90" s="14">
        <f t="shared" si="13"/>
        <v>0</v>
      </c>
      <c r="G90" s="14">
        <f t="shared" si="14"/>
        <v>0</v>
      </c>
      <c r="H90" s="37">
        <v>0</v>
      </c>
      <c r="I90" s="37">
        <v>0</v>
      </c>
      <c r="J90" s="37">
        <v>0</v>
      </c>
      <c r="K90" s="37">
        <v>0</v>
      </c>
      <c r="L90" s="36"/>
      <c r="M90" s="36"/>
      <c r="N90" s="12"/>
      <c r="O90" s="12"/>
      <c r="P90" s="12"/>
    </row>
    <row r="91" spans="1:16" ht="36.75" customHeight="1" x14ac:dyDescent="0.25">
      <c r="A91" s="13" t="s">
        <v>171</v>
      </c>
      <c r="B91" s="13" t="s">
        <v>172</v>
      </c>
      <c r="C91" s="13" t="s">
        <v>134</v>
      </c>
      <c r="D91" s="14">
        <f t="shared" si="8"/>
        <v>3.9106229390071041</v>
      </c>
      <c r="E91" s="14">
        <f t="shared" si="12"/>
        <v>4.6927475268085255</v>
      </c>
      <c r="F91" s="14">
        <f t="shared" si="13"/>
        <v>3.9112500000000003</v>
      </c>
      <c r="G91" s="14">
        <f t="shared" si="14"/>
        <v>4.6935000000000002</v>
      </c>
      <c r="H91" s="37">
        <v>3.7244027990543849</v>
      </c>
      <c r="I91" s="37">
        <v>4.4692833588652618</v>
      </c>
      <c r="J91" s="37">
        <v>3.7250000000000001</v>
      </c>
      <c r="K91" s="37">
        <v>4.47</v>
      </c>
      <c r="L91" s="36"/>
      <c r="M91" s="36"/>
      <c r="N91" s="12"/>
      <c r="O91" s="12"/>
      <c r="P91" s="12"/>
    </row>
    <row r="92" spans="1:16" ht="32.25" customHeight="1" x14ac:dyDescent="0.25">
      <c r="A92" s="16" t="s">
        <v>173</v>
      </c>
      <c r="B92" s="16" t="s">
        <v>174</v>
      </c>
      <c r="C92" s="16"/>
      <c r="D92" s="14">
        <f t="shared" si="8"/>
        <v>0</v>
      </c>
      <c r="E92" s="14">
        <f t="shared" si="12"/>
        <v>0</v>
      </c>
      <c r="F92" s="14">
        <f t="shared" si="13"/>
        <v>0</v>
      </c>
      <c r="G92" s="14">
        <f t="shared" si="14"/>
        <v>0</v>
      </c>
      <c r="H92" s="35"/>
      <c r="I92" s="35"/>
      <c r="J92" s="35"/>
      <c r="K92" s="35"/>
      <c r="L92" s="36"/>
      <c r="M92" s="36"/>
      <c r="N92" s="12"/>
      <c r="O92" s="12"/>
      <c r="P92" s="12"/>
    </row>
    <row r="93" spans="1:16" ht="30" customHeight="1" x14ac:dyDescent="0.25">
      <c r="A93" s="13" t="s">
        <v>175</v>
      </c>
      <c r="B93" s="13" t="s">
        <v>176</v>
      </c>
      <c r="C93" s="13" t="s">
        <v>134</v>
      </c>
      <c r="D93" s="14">
        <f t="shared" si="8"/>
        <v>4.9774405325192879</v>
      </c>
      <c r="E93" s="14">
        <f t="shared" si="12"/>
        <v>5.9729286390231451</v>
      </c>
      <c r="F93" s="14">
        <f t="shared" si="13"/>
        <v>3.4456454028044985</v>
      </c>
      <c r="G93" s="14">
        <f t="shared" si="14"/>
        <v>4.1347744833653977</v>
      </c>
      <c r="H93" s="37">
        <v>4.7404195547802743</v>
      </c>
      <c r="I93" s="37">
        <v>5.6885034657363285</v>
      </c>
      <c r="J93" s="37">
        <v>3.2815670502899983</v>
      </c>
      <c r="K93" s="37">
        <v>3.9378804603479978</v>
      </c>
      <c r="L93" s="36"/>
      <c r="M93" s="36"/>
      <c r="N93" s="12"/>
      <c r="O93" s="12"/>
      <c r="P93" s="12"/>
    </row>
    <row r="94" spans="1:16" ht="36" customHeight="1" x14ac:dyDescent="0.25">
      <c r="A94" s="13" t="s">
        <v>177</v>
      </c>
      <c r="B94" s="13" t="s">
        <v>178</v>
      </c>
      <c r="C94" s="13" t="s">
        <v>134</v>
      </c>
      <c r="D94" s="14">
        <f t="shared" si="8"/>
        <v>5.2141639186761362</v>
      </c>
      <c r="E94" s="14">
        <f t="shared" si="12"/>
        <v>6.2569967024113629</v>
      </c>
      <c r="F94" s="14">
        <f t="shared" si="13"/>
        <v>3.010238961627929</v>
      </c>
      <c r="G94" s="14">
        <f t="shared" si="14"/>
        <v>3.6122867539535148</v>
      </c>
      <c r="H94" s="37">
        <v>4.9658703987391775</v>
      </c>
      <c r="I94" s="37">
        <v>5.9590444784870122</v>
      </c>
      <c r="J94" s="37">
        <v>2.866894249169456</v>
      </c>
      <c r="K94" s="37">
        <v>3.4402730990033472</v>
      </c>
      <c r="L94" s="36"/>
      <c r="M94" s="36"/>
      <c r="N94" s="12"/>
      <c r="O94" s="12"/>
      <c r="P94" s="12"/>
    </row>
    <row r="95" spans="1:16" ht="46.5" customHeight="1" x14ac:dyDescent="0.25">
      <c r="A95" s="16" t="s">
        <v>179</v>
      </c>
      <c r="B95" s="16" t="s">
        <v>180</v>
      </c>
      <c r="C95" s="16"/>
      <c r="D95" s="14">
        <f t="shared" si="8"/>
        <v>0</v>
      </c>
      <c r="E95" s="14">
        <f t="shared" si="12"/>
        <v>0</v>
      </c>
      <c r="F95" s="14">
        <f t="shared" si="13"/>
        <v>0</v>
      </c>
      <c r="G95" s="14">
        <f t="shared" si="14"/>
        <v>0</v>
      </c>
      <c r="H95" s="35"/>
      <c r="I95" s="35"/>
      <c r="J95" s="35"/>
      <c r="K95" s="35"/>
      <c r="L95" s="36"/>
      <c r="M95" s="36"/>
      <c r="N95" s="12"/>
      <c r="O95" s="12"/>
      <c r="P95" s="12"/>
    </row>
    <row r="96" spans="1:16" ht="42.75" customHeight="1" x14ac:dyDescent="0.25">
      <c r="A96" s="13" t="s">
        <v>181</v>
      </c>
      <c r="B96" s="13" t="s">
        <v>182</v>
      </c>
      <c r="C96" s="13" t="s">
        <v>134</v>
      </c>
      <c r="D96" s="14">
        <f t="shared" si="8"/>
        <v>5.2110725123746002</v>
      </c>
      <c r="E96" s="14">
        <f t="shared" si="12"/>
        <v>6.2532870148495192</v>
      </c>
      <c r="F96" s="14">
        <f t="shared" si="13"/>
        <v>3.2453506544816255</v>
      </c>
      <c r="G96" s="14">
        <f t="shared" si="14"/>
        <v>3.8944207853779504</v>
      </c>
      <c r="H96" s="37">
        <v>4.9629262022615235</v>
      </c>
      <c r="I96" s="37">
        <v>5.9555114427138278</v>
      </c>
      <c r="J96" s="37">
        <v>3.0908101471253575</v>
      </c>
      <c r="K96" s="37">
        <v>3.7089721765504287</v>
      </c>
      <c r="L96" s="36"/>
      <c r="M96" s="36"/>
      <c r="N96" s="12"/>
      <c r="O96" s="12"/>
      <c r="P96" s="12"/>
    </row>
    <row r="97" spans="1:16" ht="33" customHeight="1" x14ac:dyDescent="0.25">
      <c r="A97" s="13" t="s">
        <v>183</v>
      </c>
      <c r="B97" s="13" t="s">
        <v>184</v>
      </c>
      <c r="C97" s="13" t="s">
        <v>134</v>
      </c>
      <c r="D97" s="14">
        <f t="shared" si="8"/>
        <v>4.1070444722074857</v>
      </c>
      <c r="E97" s="14">
        <f t="shared" si="12"/>
        <v>4.9284533666489825</v>
      </c>
      <c r="F97" s="14">
        <f t="shared" si="13"/>
        <v>2.6103467605014887</v>
      </c>
      <c r="G97" s="14">
        <f t="shared" si="14"/>
        <v>3.1324161126017862</v>
      </c>
      <c r="H97" s="37">
        <v>3.9114709259118907</v>
      </c>
      <c r="I97" s="37">
        <v>4.6937651110942689</v>
      </c>
      <c r="J97" s="37">
        <v>2.4860445338109414</v>
      </c>
      <c r="K97" s="37">
        <v>2.9832534405731295</v>
      </c>
      <c r="L97" s="38"/>
      <c r="M97" s="38"/>
      <c r="N97" s="1"/>
      <c r="O97" s="1"/>
      <c r="P97" s="1"/>
    </row>
    <row r="98" spans="1:16" x14ac:dyDescent="0.25">
      <c r="A98" s="16" t="s">
        <v>185</v>
      </c>
      <c r="B98" s="16" t="s">
        <v>186</v>
      </c>
      <c r="C98" s="16"/>
      <c r="D98" s="14">
        <f t="shared" si="8"/>
        <v>0</v>
      </c>
      <c r="E98" s="14">
        <f t="shared" si="12"/>
        <v>0</v>
      </c>
      <c r="F98" s="14">
        <f t="shared" si="13"/>
        <v>0</v>
      </c>
      <c r="G98" s="14">
        <f t="shared" si="14"/>
        <v>0</v>
      </c>
      <c r="H98" s="35"/>
      <c r="I98" s="35"/>
      <c r="J98" s="35"/>
      <c r="K98" s="35"/>
      <c r="L98" s="38"/>
      <c r="M98" s="38"/>
      <c r="N98" s="1"/>
      <c r="O98" s="1"/>
      <c r="P98" s="1"/>
    </row>
    <row r="99" spans="1:16" ht="30.75" customHeight="1" x14ac:dyDescent="0.25">
      <c r="A99" s="13" t="s">
        <v>187</v>
      </c>
      <c r="B99" s="13" t="s">
        <v>188</v>
      </c>
      <c r="C99" s="13" t="s">
        <v>134</v>
      </c>
      <c r="D99" s="14">
        <f t="shared" si="8"/>
        <v>2.6696279824340943</v>
      </c>
      <c r="E99" s="14">
        <f t="shared" si="12"/>
        <v>3.2035535789209133</v>
      </c>
      <c r="F99" s="14">
        <f t="shared" si="13"/>
        <v>1.6226753272408128</v>
      </c>
      <c r="G99" s="14">
        <f t="shared" si="14"/>
        <v>1.9472103926889752</v>
      </c>
      <c r="H99" s="37">
        <v>2.5425028404134231</v>
      </c>
      <c r="I99" s="37">
        <v>3.0510034084961077</v>
      </c>
      <c r="J99" s="37">
        <v>1.5454050735626788</v>
      </c>
      <c r="K99" s="37">
        <v>1.8544860882752143</v>
      </c>
      <c r="L99" s="38"/>
      <c r="M99" s="38"/>
      <c r="N99" s="1"/>
      <c r="O99" s="1"/>
      <c r="P99" s="1"/>
    </row>
    <row r="100" spans="1:16" ht="24.75" customHeight="1" x14ac:dyDescent="0.25">
      <c r="A100" s="13" t="s">
        <v>189</v>
      </c>
      <c r="B100" s="13" t="s">
        <v>190</v>
      </c>
      <c r="C100" s="13" t="s">
        <v>134</v>
      </c>
      <c r="D100" s="14">
        <f t="shared" si="8"/>
        <v>4.3728037302844447</v>
      </c>
      <c r="E100" s="14">
        <f t="shared" si="12"/>
        <v>5.2473644763413327</v>
      </c>
      <c r="F100" s="14">
        <f t="shared" si="13"/>
        <v>4.3728037302844447</v>
      </c>
      <c r="G100" s="14">
        <f t="shared" si="14"/>
        <v>5.2473644763413327</v>
      </c>
      <c r="H100" s="37">
        <v>4.1645749812232804</v>
      </c>
      <c r="I100" s="37">
        <v>4.9974899774679358</v>
      </c>
      <c r="J100" s="37">
        <v>4.1645749812232804</v>
      </c>
      <c r="K100" s="37">
        <v>4.9974899774679358</v>
      </c>
      <c r="L100" s="38"/>
      <c r="M100" s="38"/>
      <c r="N100" s="1"/>
      <c r="O100" s="1"/>
      <c r="P100" s="1"/>
    </row>
    <row r="101" spans="1:16" ht="35.25" customHeight="1" x14ac:dyDescent="0.25">
      <c r="A101" s="13" t="s">
        <v>191</v>
      </c>
      <c r="B101" s="13" t="s">
        <v>192</v>
      </c>
      <c r="C101" s="13" t="s">
        <v>134</v>
      </c>
      <c r="D101" s="14">
        <f t="shared" si="8"/>
        <v>3.9154543742366732</v>
      </c>
      <c r="E101" s="14">
        <f t="shared" si="12"/>
        <v>4.6985452490840069</v>
      </c>
      <c r="F101" s="14">
        <f t="shared" si="13"/>
        <v>3.9154543742366732</v>
      </c>
      <c r="G101" s="14">
        <f t="shared" si="14"/>
        <v>4.6985452490840069</v>
      </c>
      <c r="H101" s="37">
        <v>3.7290041659396884</v>
      </c>
      <c r="I101" s="37">
        <v>4.4748049991276257</v>
      </c>
      <c r="J101" s="37">
        <v>3.7290041659396884</v>
      </c>
      <c r="K101" s="37">
        <v>4.4748049991276257</v>
      </c>
      <c r="L101" s="38"/>
      <c r="M101" s="38"/>
      <c r="N101" s="1"/>
      <c r="O101" s="1"/>
      <c r="P101" s="1"/>
    </row>
    <row r="102" spans="1:16" x14ac:dyDescent="0.25">
      <c r="A102" s="16" t="s">
        <v>193</v>
      </c>
      <c r="B102" s="16" t="s">
        <v>194</v>
      </c>
      <c r="C102" s="16"/>
      <c r="D102" s="14">
        <f t="shared" si="8"/>
        <v>0</v>
      </c>
      <c r="E102" s="14">
        <f t="shared" si="12"/>
        <v>0</v>
      </c>
      <c r="F102" s="14">
        <f t="shared" si="13"/>
        <v>0</v>
      </c>
      <c r="G102" s="14">
        <f t="shared" si="14"/>
        <v>0</v>
      </c>
      <c r="H102" s="35"/>
      <c r="I102" s="35"/>
      <c r="J102" s="35"/>
      <c r="K102" s="35"/>
      <c r="L102" s="38"/>
      <c r="M102" s="38"/>
      <c r="N102" s="1"/>
      <c r="O102" s="1"/>
      <c r="P102" s="1"/>
    </row>
    <row r="103" spans="1:16" ht="20.25" customHeight="1" x14ac:dyDescent="0.25">
      <c r="A103" s="13" t="s">
        <v>195</v>
      </c>
      <c r="B103" s="13" t="s">
        <v>196</v>
      </c>
      <c r="C103" s="13" t="s">
        <v>134</v>
      </c>
      <c r="D103" s="14">
        <f t="shared" si="8"/>
        <v>3.5595039765787928</v>
      </c>
      <c r="E103" s="14">
        <f t="shared" si="12"/>
        <v>4.2714047718945514</v>
      </c>
      <c r="F103" s="14">
        <f t="shared" si="13"/>
        <v>3.5595039765787928</v>
      </c>
      <c r="G103" s="14">
        <f t="shared" si="14"/>
        <v>4.2714047718945514</v>
      </c>
      <c r="H103" s="37">
        <v>3.3900037872178976</v>
      </c>
      <c r="I103" s="37">
        <v>4.068004544661477</v>
      </c>
      <c r="J103" s="37">
        <v>3.3900037872178976</v>
      </c>
      <c r="K103" s="37">
        <v>4.068004544661477</v>
      </c>
      <c r="L103" s="38"/>
      <c r="M103" s="38"/>
      <c r="N103" s="1"/>
      <c r="O103" s="1"/>
      <c r="P103" s="1"/>
    </row>
    <row r="104" spans="1:16" x14ac:dyDescent="0.25">
      <c r="A104" s="16" t="s">
        <v>197</v>
      </c>
      <c r="B104" s="16" t="s">
        <v>198</v>
      </c>
      <c r="C104" s="16"/>
      <c r="D104" s="14">
        <f t="shared" si="8"/>
        <v>0</v>
      </c>
      <c r="E104" s="14">
        <f t="shared" si="12"/>
        <v>0</v>
      </c>
      <c r="F104" s="14">
        <f t="shared" si="13"/>
        <v>0</v>
      </c>
      <c r="G104" s="14">
        <f t="shared" si="14"/>
        <v>0</v>
      </c>
      <c r="H104" s="35"/>
      <c r="I104" s="35"/>
      <c r="J104" s="35"/>
      <c r="K104" s="35"/>
      <c r="L104" s="34"/>
      <c r="M104" s="34"/>
    </row>
    <row r="105" spans="1:16" ht="45.75" customHeight="1" x14ac:dyDescent="0.25">
      <c r="A105" s="13" t="s">
        <v>199</v>
      </c>
      <c r="B105" s="13" t="s">
        <v>200</v>
      </c>
      <c r="C105" s="13" t="s">
        <v>134</v>
      </c>
      <c r="D105" s="14">
        <f t="shared" si="8"/>
        <v>3.9428804745173394</v>
      </c>
      <c r="E105" s="14">
        <f t="shared" si="12"/>
        <v>4.7314565694208071</v>
      </c>
      <c r="F105" s="14">
        <f t="shared" si="13"/>
        <v>3.9428804745173394</v>
      </c>
      <c r="G105" s="14">
        <f t="shared" si="14"/>
        <v>4.7314565694208071</v>
      </c>
      <c r="H105" s="37">
        <v>3.755124261445085</v>
      </c>
      <c r="I105" s="37">
        <v>4.5061491137341019</v>
      </c>
      <c r="J105" s="37">
        <v>3.755124261445085</v>
      </c>
      <c r="K105" s="37">
        <v>4.5061491137341019</v>
      </c>
      <c r="L105" s="34"/>
      <c r="M105" s="34"/>
    </row>
    <row r="106" spans="1:16" ht="27.75" customHeight="1" x14ac:dyDescent="0.25">
      <c r="A106" s="13" t="s">
        <v>201</v>
      </c>
      <c r="B106" s="13" t="s">
        <v>202</v>
      </c>
      <c r="C106" s="13" t="s">
        <v>134</v>
      </c>
      <c r="D106" s="14">
        <f t="shared" si="8"/>
        <v>3.5047826440154131</v>
      </c>
      <c r="E106" s="14">
        <f t="shared" si="12"/>
        <v>4.205739172818495</v>
      </c>
      <c r="F106" s="14">
        <f t="shared" si="13"/>
        <v>3.5047826440154131</v>
      </c>
      <c r="G106" s="14">
        <f t="shared" si="14"/>
        <v>4.205739172818495</v>
      </c>
      <c r="H106" s="37">
        <v>3.3378882323956311</v>
      </c>
      <c r="I106" s="37">
        <v>4.005465878874757</v>
      </c>
      <c r="J106" s="37">
        <v>3.3378882323956311</v>
      </c>
      <c r="K106" s="37">
        <v>4.005465878874757</v>
      </c>
      <c r="L106" s="34"/>
      <c r="M106" s="34"/>
    </row>
    <row r="107" spans="1:16" x14ac:dyDescent="0.25">
      <c r="A107" s="16" t="s">
        <v>203</v>
      </c>
      <c r="B107" s="16" t="s">
        <v>164</v>
      </c>
      <c r="C107" s="16"/>
      <c r="D107" s="14">
        <f t="shared" si="8"/>
        <v>0</v>
      </c>
      <c r="E107" s="14">
        <f t="shared" si="12"/>
        <v>0</v>
      </c>
      <c r="F107" s="14">
        <f t="shared" si="13"/>
        <v>0</v>
      </c>
      <c r="G107" s="14">
        <f t="shared" si="14"/>
        <v>0</v>
      </c>
      <c r="H107" s="35"/>
      <c r="I107" s="35"/>
      <c r="J107" s="35"/>
      <c r="K107" s="35"/>
      <c r="L107" s="34"/>
      <c r="M107" s="34"/>
    </row>
    <row r="108" spans="1:16" ht="21.75" customHeight="1" x14ac:dyDescent="0.25">
      <c r="A108" s="13" t="s">
        <v>204</v>
      </c>
      <c r="B108" s="13" t="s">
        <v>205</v>
      </c>
      <c r="C108" s="13" t="s">
        <v>134</v>
      </c>
      <c r="D108" s="14">
        <f t="shared" si="8"/>
        <v>4.0934295730656123</v>
      </c>
      <c r="E108" s="14">
        <f t="shared" si="12"/>
        <v>4.9121154876787347</v>
      </c>
      <c r="F108" s="14">
        <f t="shared" si="13"/>
        <v>4.0934295730656123</v>
      </c>
      <c r="G108" s="14">
        <f t="shared" si="14"/>
        <v>4.9121154876787347</v>
      </c>
      <c r="H108" s="37">
        <v>3.8985043553005827</v>
      </c>
      <c r="I108" s="37">
        <v>4.6782052263606992</v>
      </c>
      <c r="J108" s="37">
        <v>3.8985043553005827</v>
      </c>
      <c r="K108" s="37">
        <v>4.6782052263606992</v>
      </c>
      <c r="L108" s="34"/>
      <c r="M108" s="34"/>
    </row>
    <row r="109" spans="1:16" ht="60" customHeight="1" x14ac:dyDescent="0.25">
      <c r="A109" s="13" t="s">
        <v>206</v>
      </c>
      <c r="B109" s="13" t="s">
        <v>207</v>
      </c>
      <c r="C109" s="13" t="s">
        <v>134</v>
      </c>
      <c r="D109" s="14">
        <f t="shared" si="8"/>
        <v>2.9206522033461759</v>
      </c>
      <c r="E109" s="14">
        <f t="shared" si="12"/>
        <v>3.5047826440154108</v>
      </c>
      <c r="F109" s="14">
        <f t="shared" si="13"/>
        <v>1.3522294393673435</v>
      </c>
      <c r="G109" s="14">
        <f t="shared" si="14"/>
        <v>1.6226753272408123</v>
      </c>
      <c r="H109" s="37">
        <v>2.781573526996358</v>
      </c>
      <c r="I109" s="37">
        <v>3.3378882323956294</v>
      </c>
      <c r="J109" s="37">
        <v>1.2878375613022319</v>
      </c>
      <c r="K109" s="37">
        <v>1.5454050735626783</v>
      </c>
      <c r="L109" s="34"/>
      <c r="M109" s="34"/>
    </row>
    <row r="110" spans="1:16" ht="17.25" customHeight="1" x14ac:dyDescent="0.25">
      <c r="A110" s="13" t="s">
        <v>208</v>
      </c>
      <c r="B110" s="13" t="s">
        <v>209</v>
      </c>
      <c r="C110" s="13" t="s">
        <v>134</v>
      </c>
      <c r="D110" s="14">
        <f t="shared" si="8"/>
        <v>5.8413044066923536</v>
      </c>
      <c r="E110" s="14">
        <f t="shared" si="12"/>
        <v>7.0095652880308235</v>
      </c>
      <c r="F110" s="14">
        <f t="shared" si="13"/>
        <v>1.881399351017456</v>
      </c>
      <c r="G110" s="14">
        <f t="shared" si="14"/>
        <v>2.2576792212209469</v>
      </c>
      <c r="H110" s="37">
        <v>5.5631470539927177</v>
      </c>
      <c r="I110" s="37">
        <v>6.6757764647912605</v>
      </c>
      <c r="J110" s="37">
        <v>1.7918089057309103</v>
      </c>
      <c r="K110" s="37">
        <v>2.1501706868770922</v>
      </c>
      <c r="L110" s="34"/>
      <c r="M110" s="34"/>
    </row>
    <row r="111" spans="1:16" ht="15" customHeight="1" x14ac:dyDescent="0.25">
      <c r="A111" s="13" t="s">
        <v>210</v>
      </c>
      <c r="B111" s="13" t="s">
        <v>211</v>
      </c>
      <c r="C111" s="13" t="s">
        <v>134</v>
      </c>
      <c r="D111" s="14">
        <f t="shared" si="8"/>
        <v>5.8413044066923536</v>
      </c>
      <c r="E111" s="14">
        <f t="shared" si="12"/>
        <v>7.0095652880308235</v>
      </c>
      <c r="F111" s="14">
        <f t="shared" si="13"/>
        <v>1.881399351017456</v>
      </c>
      <c r="G111" s="14">
        <f t="shared" si="14"/>
        <v>2.2576792212209469</v>
      </c>
      <c r="H111" s="37">
        <v>5.5631470539927177</v>
      </c>
      <c r="I111" s="37">
        <v>6.6757764647912605</v>
      </c>
      <c r="J111" s="37">
        <v>1.7918089057309103</v>
      </c>
      <c r="K111" s="37">
        <v>2.1501706868770922</v>
      </c>
      <c r="L111" s="34"/>
      <c r="M111" s="34"/>
    </row>
    <row r="112" spans="1:16" ht="12" customHeight="1" x14ac:dyDescent="0.25">
      <c r="A112" s="16" t="s">
        <v>212</v>
      </c>
      <c r="B112" s="16" t="s">
        <v>213</v>
      </c>
      <c r="C112" s="16"/>
      <c r="D112" s="14">
        <f t="shared" si="8"/>
        <v>0</v>
      </c>
      <c r="E112" s="14">
        <f t="shared" si="12"/>
        <v>0</v>
      </c>
      <c r="F112" s="14">
        <f t="shared" si="13"/>
        <v>0</v>
      </c>
      <c r="G112" s="14">
        <f t="shared" si="14"/>
        <v>0</v>
      </c>
      <c r="H112" s="35"/>
      <c r="I112" s="35"/>
      <c r="J112" s="35"/>
      <c r="K112" s="35"/>
      <c r="L112" s="34"/>
      <c r="M112" s="34"/>
    </row>
    <row r="113" spans="1:13" ht="18.75" customHeight="1" x14ac:dyDescent="0.25">
      <c r="A113" s="13" t="s">
        <v>214</v>
      </c>
      <c r="B113" s="13" t="s">
        <v>215</v>
      </c>
      <c r="C113" s="13" t="s">
        <v>134</v>
      </c>
      <c r="D113" s="14">
        <f t="shared" si="8"/>
        <v>3.0666848135134859</v>
      </c>
      <c r="E113" s="14">
        <f t="shared" si="12"/>
        <v>3.6800217762161829</v>
      </c>
      <c r="F113" s="14">
        <f t="shared" si="13"/>
        <v>3.0666848135134859</v>
      </c>
      <c r="G113" s="14">
        <f t="shared" si="14"/>
        <v>3.6800217762161829</v>
      </c>
      <c r="H113" s="37">
        <v>2.9206522033461768</v>
      </c>
      <c r="I113" s="37">
        <v>3.5047826440154122</v>
      </c>
      <c r="J113" s="37">
        <v>2.9206522033461768</v>
      </c>
      <c r="K113" s="37">
        <v>3.5047826440154122</v>
      </c>
      <c r="L113" s="34"/>
      <c r="M113" s="34"/>
    </row>
    <row r="114" spans="1:13" ht="18" customHeight="1" x14ac:dyDescent="0.25">
      <c r="A114" s="13" t="s">
        <v>216</v>
      </c>
      <c r="B114" s="13" t="s">
        <v>217</v>
      </c>
      <c r="C114" s="13" t="s">
        <v>134</v>
      </c>
      <c r="D114" s="14">
        <f t="shared" si="8"/>
        <v>3.0666848135134859</v>
      </c>
      <c r="E114" s="14">
        <f t="shared" si="12"/>
        <v>3.6800217762161829</v>
      </c>
      <c r="F114" s="14">
        <f t="shared" si="13"/>
        <v>3.0666848135134859</v>
      </c>
      <c r="G114" s="14">
        <f t="shared" si="14"/>
        <v>3.6800217762161829</v>
      </c>
      <c r="H114" s="37">
        <v>2.9206522033461768</v>
      </c>
      <c r="I114" s="37">
        <v>3.5047826440154122</v>
      </c>
      <c r="J114" s="37">
        <v>2.9206522033461768</v>
      </c>
      <c r="K114" s="37">
        <v>3.5047826440154122</v>
      </c>
      <c r="L114" s="34"/>
      <c r="M114" s="34"/>
    </row>
    <row r="115" spans="1:13" ht="18" customHeight="1" x14ac:dyDescent="0.25">
      <c r="A115" s="13" t="s">
        <v>218</v>
      </c>
      <c r="B115" s="13" t="s">
        <v>219</v>
      </c>
      <c r="C115" s="13" t="s">
        <v>134</v>
      </c>
      <c r="D115" s="14">
        <f t="shared" si="8"/>
        <v>1.9942189811604196</v>
      </c>
      <c r="E115" s="14">
        <f t="shared" si="12"/>
        <v>2.3930627773925033</v>
      </c>
      <c r="F115" s="14">
        <f t="shared" si="13"/>
        <v>1.9942189811604196</v>
      </c>
      <c r="G115" s="14">
        <f t="shared" si="14"/>
        <v>2.3930627773925033</v>
      </c>
      <c r="H115" s="37">
        <v>1.8992561725337329</v>
      </c>
      <c r="I115" s="37">
        <v>2.2791074070404793</v>
      </c>
      <c r="J115" s="37">
        <v>1.8992561725337329</v>
      </c>
      <c r="K115" s="37">
        <v>2.2791074070404793</v>
      </c>
      <c r="L115" s="34"/>
      <c r="M115" s="34"/>
    </row>
    <row r="116" spans="1:13" ht="15" customHeight="1" x14ac:dyDescent="0.25">
      <c r="A116" s="13" t="s">
        <v>220</v>
      </c>
      <c r="B116" s="13" t="s">
        <v>221</v>
      </c>
      <c r="C116" s="13" t="s">
        <v>134</v>
      </c>
      <c r="D116" s="14">
        <f t="shared" si="8"/>
        <v>3.0666848135134859</v>
      </c>
      <c r="E116" s="14">
        <f t="shared" si="12"/>
        <v>3.6800217762161829</v>
      </c>
      <c r="F116" s="14">
        <f t="shared" si="13"/>
        <v>3.0666848135134859</v>
      </c>
      <c r="G116" s="14">
        <f t="shared" si="14"/>
        <v>3.6800217762161829</v>
      </c>
      <c r="H116" s="37">
        <v>2.9206522033461768</v>
      </c>
      <c r="I116" s="37">
        <v>3.5047826440154122</v>
      </c>
      <c r="J116" s="37">
        <v>2.9206522033461768</v>
      </c>
      <c r="K116" s="37">
        <v>3.5047826440154122</v>
      </c>
      <c r="L116" s="34"/>
      <c r="M116" s="34"/>
    </row>
    <row r="117" spans="1:13" ht="30.75" customHeight="1" x14ac:dyDescent="0.25">
      <c r="A117" s="13" t="s">
        <v>222</v>
      </c>
      <c r="B117" s="13" t="s">
        <v>223</v>
      </c>
      <c r="C117" s="13" t="s">
        <v>134</v>
      </c>
      <c r="D117" s="14">
        <f t="shared" si="8"/>
        <v>3.0666848135134859</v>
      </c>
      <c r="E117" s="14">
        <f t="shared" si="12"/>
        <v>3.6800217762161829</v>
      </c>
      <c r="F117" s="14">
        <f t="shared" si="13"/>
        <v>3.0625000000000004</v>
      </c>
      <c r="G117" s="14">
        <f t="shared" si="14"/>
        <v>3.6750000000000003</v>
      </c>
      <c r="H117" s="37">
        <v>2.9206522033461768</v>
      </c>
      <c r="I117" s="37">
        <v>3.5047826440154122</v>
      </c>
      <c r="J117" s="37">
        <v>2.916666666666667</v>
      </c>
      <c r="K117" s="37">
        <v>3.5</v>
      </c>
      <c r="L117" s="34"/>
      <c r="M117" s="34"/>
    </row>
    <row r="118" spans="1:13" ht="29.25" customHeight="1" x14ac:dyDescent="0.25">
      <c r="A118" s="13" t="s">
        <v>224</v>
      </c>
      <c r="B118" s="13" t="s">
        <v>225</v>
      </c>
      <c r="C118" s="13" t="s">
        <v>134</v>
      </c>
      <c r="D118" s="14">
        <f t="shared" si="8"/>
        <v>3.5595039765787928</v>
      </c>
      <c r="E118" s="14">
        <f t="shared" si="12"/>
        <v>4.2714047718945514</v>
      </c>
      <c r="F118" s="14">
        <f t="shared" si="13"/>
        <v>3.5595039765787928</v>
      </c>
      <c r="G118" s="14">
        <f t="shared" si="14"/>
        <v>4.2714047718945514</v>
      </c>
      <c r="H118" s="37">
        <v>3.3900037872178976</v>
      </c>
      <c r="I118" s="37">
        <v>4.068004544661477</v>
      </c>
      <c r="J118" s="37">
        <v>3.3900037872178976</v>
      </c>
      <c r="K118" s="37">
        <v>4.068004544661477</v>
      </c>
      <c r="L118" s="34"/>
      <c r="M118" s="34"/>
    </row>
    <row r="119" spans="1:13" ht="17.25" customHeight="1" x14ac:dyDescent="0.25">
      <c r="A119" s="13" t="s">
        <v>226</v>
      </c>
      <c r="B119" s="13" t="s">
        <v>202</v>
      </c>
      <c r="C119" s="13" t="s">
        <v>134</v>
      </c>
      <c r="D119" s="14">
        <f t="shared" si="8"/>
        <v>2.9206522033461759</v>
      </c>
      <c r="E119" s="14">
        <f t="shared" si="12"/>
        <v>3.5047826440154108</v>
      </c>
      <c r="F119" s="14">
        <f t="shared" si="13"/>
        <v>2.9206522033461759</v>
      </c>
      <c r="G119" s="14">
        <f t="shared" si="14"/>
        <v>3.5047826440154108</v>
      </c>
      <c r="H119" s="37">
        <v>2.781573526996358</v>
      </c>
      <c r="I119" s="37">
        <v>3.3378882323956294</v>
      </c>
      <c r="J119" s="37">
        <v>2.781573526996358</v>
      </c>
      <c r="K119" s="37">
        <v>3.3378882323956294</v>
      </c>
      <c r="L119" s="34"/>
      <c r="M119" s="34"/>
    </row>
    <row r="120" spans="1:13" x14ac:dyDescent="0.25">
      <c r="A120" s="16" t="s">
        <v>227</v>
      </c>
      <c r="B120" s="16" t="s">
        <v>228</v>
      </c>
      <c r="C120" s="16"/>
      <c r="D120" s="14">
        <f t="shared" si="8"/>
        <v>0</v>
      </c>
      <c r="E120" s="14">
        <f t="shared" si="12"/>
        <v>0</v>
      </c>
      <c r="F120" s="14">
        <f t="shared" si="13"/>
        <v>0</v>
      </c>
      <c r="G120" s="14">
        <f t="shared" si="14"/>
        <v>0</v>
      </c>
      <c r="H120" s="35"/>
      <c r="I120" s="35"/>
      <c r="J120" s="35"/>
      <c r="K120" s="35"/>
      <c r="L120" s="34"/>
      <c r="M120" s="34"/>
    </row>
    <row r="121" spans="1:13" ht="38.25" customHeight="1" x14ac:dyDescent="0.25">
      <c r="A121" s="13" t="s">
        <v>229</v>
      </c>
      <c r="B121" s="13" t="s">
        <v>230</v>
      </c>
      <c r="C121" s="13" t="s">
        <v>134</v>
      </c>
      <c r="D121" s="14">
        <f t="shared" si="8"/>
        <v>1.8254076270913606</v>
      </c>
      <c r="E121" s="14">
        <f t="shared" si="12"/>
        <v>2.1904891525096324</v>
      </c>
      <c r="F121" s="14">
        <f t="shared" si="13"/>
        <v>1.6226753272408128</v>
      </c>
      <c r="G121" s="14">
        <f t="shared" si="14"/>
        <v>1.9472103926889752</v>
      </c>
      <c r="H121" s="37">
        <v>1.7384834543727243</v>
      </c>
      <c r="I121" s="37">
        <v>2.086180145247269</v>
      </c>
      <c r="J121" s="37">
        <v>1.5454050735626788</v>
      </c>
      <c r="K121" s="37">
        <v>1.8544860882752143</v>
      </c>
      <c r="L121" s="34"/>
      <c r="M121" s="34"/>
    </row>
    <row r="122" spans="1:13" ht="35.25" customHeight="1" x14ac:dyDescent="0.25">
      <c r="A122" s="13" t="s">
        <v>231</v>
      </c>
      <c r="B122" s="13" t="s">
        <v>232</v>
      </c>
      <c r="C122" s="13" t="s">
        <v>134</v>
      </c>
      <c r="D122" s="14">
        <f t="shared" si="8"/>
        <v>1.8254076270913606</v>
      </c>
      <c r="E122" s="14">
        <f t="shared" si="12"/>
        <v>2.1904891525096324</v>
      </c>
      <c r="F122" s="14">
        <f t="shared" si="13"/>
        <v>1.6226753272408128</v>
      </c>
      <c r="G122" s="14">
        <f t="shared" si="14"/>
        <v>1.9472103926889752</v>
      </c>
      <c r="H122" s="37">
        <v>1.7384834543727243</v>
      </c>
      <c r="I122" s="37">
        <v>2.086180145247269</v>
      </c>
      <c r="J122" s="37">
        <v>1.5454050735626788</v>
      </c>
      <c r="K122" s="37">
        <v>1.8544860882752143</v>
      </c>
      <c r="L122" s="34"/>
      <c r="M122" s="34"/>
    </row>
    <row r="123" spans="1:13" ht="39.75" customHeight="1" x14ac:dyDescent="0.25">
      <c r="A123" s="13" t="s">
        <v>233</v>
      </c>
      <c r="B123" s="13" t="s">
        <v>234</v>
      </c>
      <c r="C123" s="13" t="s">
        <v>134</v>
      </c>
      <c r="D123" s="14">
        <f t="shared" si="8"/>
        <v>2.1904891525096328</v>
      </c>
      <c r="E123" s="14">
        <f t="shared" si="12"/>
        <v>2.6285869830115596</v>
      </c>
      <c r="F123" s="14">
        <f t="shared" si="13"/>
        <v>2.2576792212209473</v>
      </c>
      <c r="G123" s="14">
        <f t="shared" si="14"/>
        <v>2.7092150654651364</v>
      </c>
      <c r="H123" s="37">
        <v>2.0861801452472695</v>
      </c>
      <c r="I123" s="37">
        <v>2.5034161742967234</v>
      </c>
      <c r="J123" s="37">
        <v>2.1501706868770927</v>
      </c>
      <c r="K123" s="37">
        <v>2.5802048242525109</v>
      </c>
      <c r="L123" s="34"/>
      <c r="M123" s="34"/>
    </row>
    <row r="124" spans="1:13" ht="36.75" customHeight="1" x14ac:dyDescent="0.25">
      <c r="A124" s="13" t="s">
        <v>235</v>
      </c>
      <c r="B124" s="13" t="s">
        <v>236</v>
      </c>
      <c r="C124" s="13" t="s">
        <v>134</v>
      </c>
      <c r="D124" s="14">
        <f t="shared" si="8"/>
        <v>2.4095380677605958</v>
      </c>
      <c r="E124" s="14">
        <f t="shared" si="12"/>
        <v>2.8914456813127147</v>
      </c>
      <c r="F124" s="14">
        <f t="shared" si="13"/>
        <v>2.1635671029877503</v>
      </c>
      <c r="G124" s="14">
        <f t="shared" si="14"/>
        <v>2.5962805235852997</v>
      </c>
      <c r="H124" s="37">
        <v>2.2947981597719957</v>
      </c>
      <c r="I124" s="37">
        <v>2.7537577917263949</v>
      </c>
      <c r="J124" s="37">
        <v>2.0605400980835715</v>
      </c>
      <c r="K124" s="37">
        <v>2.4726481177002855</v>
      </c>
      <c r="L124" s="34"/>
      <c r="M124" s="34"/>
    </row>
    <row r="125" spans="1:13" ht="45" x14ac:dyDescent="0.25">
      <c r="A125" s="16" t="s">
        <v>237</v>
      </c>
      <c r="B125" s="16" t="s">
        <v>238</v>
      </c>
      <c r="C125" s="16"/>
      <c r="D125" s="14">
        <f t="shared" si="8"/>
        <v>0</v>
      </c>
      <c r="E125" s="14">
        <f t="shared" si="12"/>
        <v>0</v>
      </c>
      <c r="F125" s="14">
        <f t="shared" si="13"/>
        <v>0</v>
      </c>
      <c r="G125" s="14">
        <f t="shared" si="14"/>
        <v>0</v>
      </c>
      <c r="H125" s="35"/>
      <c r="I125" s="35"/>
      <c r="J125" s="35"/>
      <c r="K125" s="35"/>
      <c r="L125" s="34"/>
      <c r="M125" s="34"/>
    </row>
    <row r="126" spans="1:13" ht="22.5" customHeight="1" x14ac:dyDescent="0.25">
      <c r="A126" s="13" t="s">
        <v>239</v>
      </c>
      <c r="B126" s="13" t="s">
        <v>240</v>
      </c>
      <c r="C126" s="13" t="s">
        <v>134</v>
      </c>
      <c r="D126" s="14">
        <f t="shared" si="8"/>
        <v>2.0991778749057053</v>
      </c>
      <c r="E126" s="14">
        <f t="shared" si="12"/>
        <v>2.5190134498868466</v>
      </c>
      <c r="F126" s="14">
        <f t="shared" si="13"/>
        <v>1.0817835514938747</v>
      </c>
      <c r="G126" s="14">
        <f t="shared" si="14"/>
        <v>1.2981402617926494</v>
      </c>
      <c r="H126" s="37">
        <v>1.9992170237197193</v>
      </c>
      <c r="I126" s="37">
        <v>2.3990604284636632</v>
      </c>
      <c r="J126" s="37">
        <v>1.0302700490417853</v>
      </c>
      <c r="K126" s="37">
        <v>1.2363240588501423</v>
      </c>
      <c r="L126" s="34"/>
      <c r="M126" s="34"/>
    </row>
    <row r="127" spans="1:13" ht="28.5" customHeight="1" x14ac:dyDescent="0.25">
      <c r="A127" s="13" t="s">
        <v>241</v>
      </c>
      <c r="B127" s="13" t="s">
        <v>242</v>
      </c>
      <c r="C127" s="13" t="s">
        <v>134</v>
      </c>
      <c r="D127" s="14">
        <f t="shared" si="8"/>
        <v>1.574383406179279</v>
      </c>
      <c r="E127" s="14">
        <f t="shared" si="12"/>
        <v>1.8892600874151348</v>
      </c>
      <c r="F127" s="14">
        <f t="shared" si="13"/>
        <v>1.0817835514938747</v>
      </c>
      <c r="G127" s="14">
        <f t="shared" si="14"/>
        <v>1.2981402617926494</v>
      </c>
      <c r="H127" s="37">
        <v>1.4994127677897895</v>
      </c>
      <c r="I127" s="37">
        <v>1.7992953213477474</v>
      </c>
      <c r="J127" s="37">
        <v>1.0302700490417853</v>
      </c>
      <c r="K127" s="37">
        <v>1.2363240588501423</v>
      </c>
      <c r="L127" s="34"/>
      <c r="M127" s="34"/>
    </row>
    <row r="128" spans="1:13" ht="35.25" customHeight="1" x14ac:dyDescent="0.25">
      <c r="A128" s="13" t="s">
        <v>243</v>
      </c>
      <c r="B128" s="13" t="s">
        <v>244</v>
      </c>
      <c r="C128" s="13" t="s">
        <v>134</v>
      </c>
      <c r="D128" s="14">
        <f t="shared" si="8"/>
        <v>3.1487668123585579</v>
      </c>
      <c r="E128" s="14">
        <f t="shared" si="12"/>
        <v>3.7785201748302697</v>
      </c>
      <c r="F128" s="14">
        <f t="shared" si="13"/>
        <v>0.65148423326762084</v>
      </c>
      <c r="G128" s="14">
        <f t="shared" si="14"/>
        <v>0.78178107992114487</v>
      </c>
      <c r="H128" s="37">
        <v>2.998825535579579</v>
      </c>
      <c r="I128" s="37">
        <v>3.5985906426954948</v>
      </c>
      <c r="J128" s="37">
        <v>0.62046117454059124</v>
      </c>
      <c r="K128" s="37">
        <v>0.7445534094487094</v>
      </c>
      <c r="L128" s="34"/>
      <c r="M128" s="34"/>
    </row>
    <row r="129" spans="1:13" ht="33.75" customHeight="1" x14ac:dyDescent="0.25">
      <c r="A129" s="13" t="s">
        <v>245</v>
      </c>
      <c r="B129" s="13" t="s">
        <v>246</v>
      </c>
      <c r="C129" s="13" t="s">
        <v>134</v>
      </c>
      <c r="D129" s="14">
        <f t="shared" si="8"/>
        <v>0.99710949058020981</v>
      </c>
      <c r="E129" s="14">
        <f t="shared" si="12"/>
        <v>1.1965313886962516</v>
      </c>
      <c r="F129" s="14">
        <f t="shared" si="13"/>
        <v>0.81133766362040638</v>
      </c>
      <c r="G129" s="14">
        <f t="shared" si="14"/>
        <v>0.97360519634448761</v>
      </c>
      <c r="H129" s="37">
        <v>0.94962808626686646</v>
      </c>
      <c r="I129" s="37">
        <v>1.1395537035202397</v>
      </c>
      <c r="J129" s="37">
        <v>0.77270253678133938</v>
      </c>
      <c r="K129" s="37">
        <v>0.92724304413760716</v>
      </c>
      <c r="L129" s="34"/>
      <c r="M129" s="34"/>
    </row>
    <row r="130" spans="1:13" ht="21.75" customHeight="1" x14ac:dyDescent="0.25">
      <c r="A130" s="16" t="s">
        <v>247</v>
      </c>
      <c r="B130" s="16" t="s">
        <v>248</v>
      </c>
      <c r="C130" s="16"/>
      <c r="D130" s="14">
        <f t="shared" si="8"/>
        <v>0</v>
      </c>
      <c r="E130" s="14">
        <f t="shared" si="12"/>
        <v>0</v>
      </c>
      <c r="F130" s="14">
        <f t="shared" si="13"/>
        <v>0</v>
      </c>
      <c r="G130" s="14">
        <f t="shared" si="14"/>
        <v>0</v>
      </c>
      <c r="H130" s="35"/>
      <c r="I130" s="35"/>
      <c r="J130" s="35"/>
      <c r="K130" s="35"/>
      <c r="L130" s="34"/>
      <c r="M130" s="34"/>
    </row>
    <row r="131" spans="1:13" ht="21" customHeight="1" x14ac:dyDescent="0.25">
      <c r="A131" s="13" t="s">
        <v>249</v>
      </c>
      <c r="B131" s="13" t="s">
        <v>250</v>
      </c>
      <c r="C131" s="13" t="s">
        <v>134</v>
      </c>
      <c r="D131" s="14">
        <f t="shared" si="8"/>
        <v>3.1546224549667596</v>
      </c>
      <c r="E131" s="14">
        <f t="shared" si="12"/>
        <v>3.7855469459601112</v>
      </c>
      <c r="F131" s="14">
        <f t="shared" si="13"/>
        <v>2.4340129908612198</v>
      </c>
      <c r="G131" s="14">
        <f t="shared" si="14"/>
        <v>2.9208155890334635</v>
      </c>
      <c r="H131" s="37">
        <v>3.0044023380635805</v>
      </c>
      <c r="I131" s="37">
        <v>3.6052828056762962</v>
      </c>
      <c r="J131" s="37">
        <v>2.3181076103440188</v>
      </c>
      <c r="K131" s="37">
        <v>2.7817291324128224</v>
      </c>
      <c r="L131" s="34"/>
      <c r="M131" s="34"/>
    </row>
    <row r="132" spans="1:13" ht="31.5" customHeight="1" x14ac:dyDescent="0.25">
      <c r="A132" s="13" t="s">
        <v>251</v>
      </c>
      <c r="B132" s="13" t="s">
        <v>252</v>
      </c>
      <c r="C132" s="13" t="s">
        <v>134</v>
      </c>
      <c r="D132" s="14">
        <f t="shared" si="8"/>
        <v>2.0991778749057053</v>
      </c>
      <c r="E132" s="14">
        <f t="shared" si="12"/>
        <v>2.5190134498868466</v>
      </c>
      <c r="F132" s="14">
        <f t="shared" si="13"/>
        <v>1.6226753272408128</v>
      </c>
      <c r="G132" s="14">
        <f t="shared" si="14"/>
        <v>1.9472103926889752</v>
      </c>
      <c r="H132" s="37">
        <v>1.9992170237197193</v>
      </c>
      <c r="I132" s="37">
        <v>2.3990604284636632</v>
      </c>
      <c r="J132" s="37">
        <v>1.5454050735626788</v>
      </c>
      <c r="K132" s="37">
        <v>1.8544860882752143</v>
      </c>
      <c r="L132" s="34"/>
      <c r="M132" s="34"/>
    </row>
    <row r="133" spans="1:13" ht="22.5" customHeight="1" x14ac:dyDescent="0.25">
      <c r="A133" s="16" t="s">
        <v>253</v>
      </c>
      <c r="B133" s="16" t="s">
        <v>254</v>
      </c>
      <c r="C133" s="16"/>
      <c r="D133" s="14">
        <f t="shared" si="8"/>
        <v>0</v>
      </c>
      <c r="E133" s="14">
        <f t="shared" si="12"/>
        <v>0</v>
      </c>
      <c r="F133" s="14">
        <f t="shared" si="13"/>
        <v>0</v>
      </c>
      <c r="G133" s="14">
        <f t="shared" si="14"/>
        <v>0</v>
      </c>
      <c r="H133" s="35"/>
      <c r="I133" s="35"/>
      <c r="J133" s="35"/>
      <c r="K133" s="35"/>
      <c r="L133" s="34"/>
      <c r="M133" s="34"/>
    </row>
    <row r="134" spans="1:13" ht="61.5" customHeight="1" x14ac:dyDescent="0.25">
      <c r="A134" s="13" t="s">
        <v>255</v>
      </c>
      <c r="B134" s="13" t="s">
        <v>256</v>
      </c>
      <c r="C134" s="13" t="s">
        <v>134</v>
      </c>
      <c r="D134" s="14">
        <f t="shared" si="8"/>
        <v>2.2876560727217603</v>
      </c>
      <c r="E134" s="14">
        <f t="shared" si="12"/>
        <v>2.7451872872661123</v>
      </c>
      <c r="F134" s="14">
        <f t="shared" si="13"/>
        <v>1.9815467251788947</v>
      </c>
      <c r="G134" s="14">
        <f t="shared" si="14"/>
        <v>2.3778560702146736</v>
      </c>
      <c r="H134" s="37">
        <v>2.1787200692588193</v>
      </c>
      <c r="I134" s="37">
        <v>2.6144640831105832</v>
      </c>
      <c r="J134" s="37">
        <v>1.8871873573132329</v>
      </c>
      <c r="K134" s="37">
        <v>2.2646248287758795</v>
      </c>
      <c r="L134" s="34"/>
      <c r="M134" s="34"/>
    </row>
    <row r="135" spans="1:13" ht="34.5" customHeight="1" x14ac:dyDescent="0.25">
      <c r="A135" s="13" t="s">
        <v>257</v>
      </c>
      <c r="B135" s="13" t="s">
        <v>258</v>
      </c>
      <c r="C135" s="13" t="s">
        <v>134</v>
      </c>
      <c r="D135" s="14">
        <f t="shared" ref="D135:D198" si="15">H135*1.05</f>
        <v>2.8153783627522877</v>
      </c>
      <c r="E135" s="14">
        <f t="shared" si="12"/>
        <v>3.3784540353027448</v>
      </c>
      <c r="F135" s="14">
        <f t="shared" si="13"/>
        <v>2.4105692626675683</v>
      </c>
      <c r="G135" s="14">
        <f t="shared" si="14"/>
        <v>2.8926831152010815</v>
      </c>
      <c r="H135" s="37">
        <v>2.6813127264307499</v>
      </c>
      <c r="I135" s="37">
        <v>3.2175752717168997</v>
      </c>
      <c r="J135" s="37">
        <v>2.2957802501595888</v>
      </c>
      <c r="K135" s="37">
        <v>2.7549363001915061</v>
      </c>
      <c r="L135" s="34"/>
      <c r="M135" s="34"/>
    </row>
    <row r="136" spans="1:13" ht="60" customHeight="1" x14ac:dyDescent="0.25">
      <c r="A136" s="13" t="s">
        <v>259</v>
      </c>
      <c r="B136" s="13" t="s">
        <v>260</v>
      </c>
      <c r="C136" s="13" t="s">
        <v>134</v>
      </c>
      <c r="D136" s="14">
        <f t="shared" si="15"/>
        <v>3.7736560226012115</v>
      </c>
      <c r="E136" s="14">
        <f t="shared" si="12"/>
        <v>4.5283872271214536</v>
      </c>
      <c r="F136" s="14">
        <f t="shared" si="13"/>
        <v>2.7515149378512853</v>
      </c>
      <c r="G136" s="14">
        <f t="shared" si="14"/>
        <v>3.3018179254215418</v>
      </c>
      <c r="H136" s="37">
        <v>3.5939581167630585</v>
      </c>
      <c r="I136" s="37">
        <v>4.3127497401156702</v>
      </c>
      <c r="J136" s="37">
        <v>2.620490417001224</v>
      </c>
      <c r="K136" s="37">
        <v>3.1445885004014684</v>
      </c>
      <c r="L136" s="34"/>
      <c r="M136" s="34"/>
    </row>
    <row r="137" spans="1:13" ht="47.25" customHeight="1" x14ac:dyDescent="0.25">
      <c r="A137" s="13" t="s">
        <v>261</v>
      </c>
      <c r="B137" s="13" t="s">
        <v>262</v>
      </c>
      <c r="C137" s="13" t="s">
        <v>134</v>
      </c>
      <c r="D137" s="14">
        <f t="shared" si="15"/>
        <v>2.515770681734141</v>
      </c>
      <c r="E137" s="14">
        <f t="shared" si="12"/>
        <v>3.0189248180809694</v>
      </c>
      <c r="F137" s="14">
        <f t="shared" si="13"/>
        <v>2.2576792212209478</v>
      </c>
      <c r="G137" s="14">
        <f t="shared" si="14"/>
        <v>2.7092150654651372</v>
      </c>
      <c r="H137" s="37">
        <v>2.395972077842039</v>
      </c>
      <c r="I137" s="37">
        <v>2.8751664934104468</v>
      </c>
      <c r="J137" s="37">
        <v>2.1501706868770931</v>
      </c>
      <c r="K137" s="37">
        <v>2.5802048242525117</v>
      </c>
      <c r="L137" s="34"/>
      <c r="M137" s="34"/>
    </row>
    <row r="138" spans="1:13" ht="48" customHeight="1" x14ac:dyDescent="0.25">
      <c r="A138" s="13" t="s">
        <v>263</v>
      </c>
      <c r="B138" s="13" t="s">
        <v>264</v>
      </c>
      <c r="C138" s="13" t="s">
        <v>134</v>
      </c>
      <c r="D138" s="14">
        <f t="shared" si="15"/>
        <v>13.117937610381968</v>
      </c>
      <c r="E138" s="14">
        <f t="shared" si="12"/>
        <v>15.74152513245836</v>
      </c>
      <c r="F138" s="14">
        <f t="shared" si="13"/>
        <v>6.6441086008988233</v>
      </c>
      <c r="G138" s="14">
        <f t="shared" si="14"/>
        <v>7.9729303210785876</v>
      </c>
      <c r="H138" s="37">
        <v>12.493273914649492</v>
      </c>
      <c r="I138" s="37">
        <v>14.99192869757939</v>
      </c>
      <c r="J138" s="37">
        <v>6.3277224770464979</v>
      </c>
      <c r="K138" s="37">
        <v>7.5932669724557975</v>
      </c>
      <c r="L138" s="34"/>
      <c r="M138" s="34"/>
    </row>
    <row r="139" spans="1:13" ht="45.75" customHeight="1" x14ac:dyDescent="0.25">
      <c r="A139" s="13" t="s">
        <v>265</v>
      </c>
      <c r="B139" s="13" t="s">
        <v>266</v>
      </c>
      <c r="C139" s="13" t="s">
        <v>134</v>
      </c>
      <c r="D139" s="14">
        <f t="shared" si="15"/>
        <v>2.515770681734141</v>
      </c>
      <c r="E139" s="14">
        <f t="shared" ref="E139:E202" si="16">I139*1.05</f>
        <v>3.0189248180809694</v>
      </c>
      <c r="F139" s="14">
        <f t="shared" ref="F139:F202" si="17">J139*1.05</f>
        <v>2.1635671029877495</v>
      </c>
      <c r="G139" s="14">
        <f t="shared" ref="G139:G202" si="18">K139*1.05</f>
        <v>2.5962805235852988</v>
      </c>
      <c r="H139" s="37">
        <v>2.395972077842039</v>
      </c>
      <c r="I139" s="37">
        <v>2.8751664934104468</v>
      </c>
      <c r="J139" s="37">
        <v>2.0605400980835706</v>
      </c>
      <c r="K139" s="37">
        <v>2.4726481177002846</v>
      </c>
      <c r="L139" s="34"/>
      <c r="M139" s="34"/>
    </row>
    <row r="140" spans="1:13" ht="34.5" customHeight="1" x14ac:dyDescent="0.25">
      <c r="A140" s="13" t="s">
        <v>267</v>
      </c>
      <c r="B140" s="13" t="s">
        <v>268</v>
      </c>
      <c r="C140" s="13" t="s">
        <v>134</v>
      </c>
      <c r="D140" s="14">
        <f t="shared" si="15"/>
        <v>2.6696279824340943</v>
      </c>
      <c r="E140" s="14">
        <f t="shared" si="16"/>
        <v>3.2035535789209133</v>
      </c>
      <c r="F140" s="14">
        <f t="shared" si="17"/>
        <v>0.91717164595042933</v>
      </c>
      <c r="G140" s="14">
        <f t="shared" si="18"/>
        <v>1.1006059751405153</v>
      </c>
      <c r="H140" s="37">
        <v>2.5425028404134231</v>
      </c>
      <c r="I140" s="37">
        <v>3.0510034084961077</v>
      </c>
      <c r="J140" s="37">
        <v>0.87349680566707555</v>
      </c>
      <c r="K140" s="37">
        <v>1.0481961668004907</v>
      </c>
      <c r="L140" s="34"/>
      <c r="M140" s="34"/>
    </row>
    <row r="141" spans="1:13" x14ac:dyDescent="0.25">
      <c r="A141" s="16" t="s">
        <v>269</v>
      </c>
      <c r="B141" s="16" t="s">
        <v>270</v>
      </c>
      <c r="C141" s="16"/>
      <c r="D141" s="14">
        <f t="shared" si="15"/>
        <v>0</v>
      </c>
      <c r="E141" s="14">
        <f t="shared" si="16"/>
        <v>0</v>
      </c>
      <c r="F141" s="14">
        <f t="shared" si="17"/>
        <v>0</v>
      </c>
      <c r="G141" s="14">
        <f t="shared" si="18"/>
        <v>0</v>
      </c>
      <c r="H141" s="35"/>
      <c r="I141" s="35"/>
      <c r="J141" s="35"/>
      <c r="K141" s="35"/>
      <c r="L141" s="34"/>
      <c r="M141" s="34"/>
    </row>
    <row r="142" spans="1:13" ht="33" customHeight="1" x14ac:dyDescent="0.25">
      <c r="A142" s="13" t="s">
        <v>271</v>
      </c>
      <c r="B142" s="13" t="s">
        <v>272</v>
      </c>
      <c r="C142" s="13" t="s">
        <v>134</v>
      </c>
      <c r="D142" s="14">
        <f t="shared" si="15"/>
        <v>2.1904891525096324</v>
      </c>
      <c r="E142" s="14">
        <f t="shared" si="16"/>
        <v>2.6285869830115587</v>
      </c>
      <c r="F142" s="14">
        <f t="shared" si="17"/>
        <v>1.881399351017456</v>
      </c>
      <c r="G142" s="14">
        <f t="shared" si="18"/>
        <v>2.2576792212209469</v>
      </c>
      <c r="H142" s="37">
        <v>2.086180145247269</v>
      </c>
      <c r="I142" s="37">
        <v>2.5034161742967225</v>
      </c>
      <c r="J142" s="37">
        <v>1.7918089057309103</v>
      </c>
      <c r="K142" s="37">
        <v>2.1501706868770922</v>
      </c>
      <c r="L142" s="34"/>
      <c r="M142" s="34"/>
    </row>
    <row r="143" spans="1:13" x14ac:dyDescent="0.25">
      <c r="A143" s="16" t="s">
        <v>273</v>
      </c>
      <c r="B143" s="16" t="s">
        <v>274</v>
      </c>
      <c r="C143" s="16"/>
      <c r="D143" s="14">
        <f t="shared" si="15"/>
        <v>0</v>
      </c>
      <c r="E143" s="14">
        <f t="shared" si="16"/>
        <v>0</v>
      </c>
      <c r="F143" s="14">
        <f t="shared" si="17"/>
        <v>0</v>
      </c>
      <c r="G143" s="14">
        <f t="shared" si="18"/>
        <v>0</v>
      </c>
      <c r="H143" s="35"/>
      <c r="I143" s="35"/>
      <c r="J143" s="35"/>
      <c r="K143" s="35"/>
      <c r="L143" s="34"/>
      <c r="M143" s="34"/>
    </row>
    <row r="144" spans="1:13" ht="24.75" customHeight="1" x14ac:dyDescent="0.25">
      <c r="A144" s="13" t="s">
        <v>275</v>
      </c>
      <c r="B144" s="13" t="s">
        <v>276</v>
      </c>
      <c r="C144" s="13" t="s">
        <v>134</v>
      </c>
      <c r="D144" s="14">
        <f t="shared" si="15"/>
        <v>5.8530156919087517</v>
      </c>
      <c r="E144" s="14">
        <f t="shared" si="16"/>
        <v>7.0236188302905012</v>
      </c>
      <c r="F144" s="14">
        <f t="shared" si="17"/>
        <v>2.3517913394541439</v>
      </c>
      <c r="G144" s="14">
        <f t="shared" si="18"/>
        <v>2.8221496073449721</v>
      </c>
      <c r="H144" s="37">
        <v>5.5743006589607154</v>
      </c>
      <c r="I144" s="37">
        <v>6.6891607907528581</v>
      </c>
      <c r="J144" s="37">
        <v>2.2398012756706129</v>
      </c>
      <c r="K144" s="37">
        <v>2.6877615308047353</v>
      </c>
      <c r="L144" s="34"/>
      <c r="M144" s="34"/>
    </row>
    <row r="145" spans="1:13" x14ac:dyDescent="0.25">
      <c r="A145" s="16" t="s">
        <v>277</v>
      </c>
      <c r="B145" s="16" t="s">
        <v>278</v>
      </c>
      <c r="C145" s="16"/>
      <c r="D145" s="14">
        <f t="shared" si="15"/>
        <v>0</v>
      </c>
      <c r="E145" s="14">
        <f t="shared" si="16"/>
        <v>0</v>
      </c>
      <c r="F145" s="14">
        <f t="shared" si="17"/>
        <v>0</v>
      </c>
      <c r="G145" s="14">
        <f t="shared" si="18"/>
        <v>0</v>
      </c>
      <c r="H145" s="35"/>
      <c r="I145" s="35"/>
      <c r="J145" s="35"/>
      <c r="K145" s="35"/>
      <c r="L145" s="34"/>
      <c r="M145" s="34"/>
    </row>
    <row r="146" spans="1:13" ht="30.75" customHeight="1" x14ac:dyDescent="0.25">
      <c r="A146" s="13" t="s">
        <v>279</v>
      </c>
      <c r="B146" s="13" t="s">
        <v>280</v>
      </c>
      <c r="C146" s="13" t="s">
        <v>134</v>
      </c>
      <c r="D146" s="14">
        <f t="shared" si="15"/>
        <v>11.680357535611142</v>
      </c>
      <c r="E146" s="14">
        <f t="shared" si="16"/>
        <v>14.016429042733369</v>
      </c>
      <c r="F146" s="14">
        <f t="shared" si="17"/>
        <v>11.286255818690286</v>
      </c>
      <c r="G146" s="14">
        <f t="shared" si="18"/>
        <v>13.543506982428342</v>
      </c>
      <c r="H146" s="37">
        <v>11.124150033915372</v>
      </c>
      <c r="I146" s="37">
        <v>13.348980040698446</v>
      </c>
      <c r="J146" s="37">
        <v>10.74881506541932</v>
      </c>
      <c r="K146" s="37">
        <v>12.898578078503183</v>
      </c>
      <c r="L146" s="34"/>
      <c r="M146" s="34"/>
    </row>
    <row r="147" spans="1:13" ht="31.5" customHeight="1" x14ac:dyDescent="0.25">
      <c r="A147" s="16" t="s">
        <v>281</v>
      </c>
      <c r="B147" s="16" t="s">
        <v>282</v>
      </c>
      <c r="C147" s="16"/>
      <c r="D147" s="14">
        <f t="shared" si="15"/>
        <v>0</v>
      </c>
      <c r="E147" s="14">
        <f t="shared" si="16"/>
        <v>0</v>
      </c>
      <c r="F147" s="14">
        <f t="shared" si="17"/>
        <v>0</v>
      </c>
      <c r="G147" s="14">
        <f t="shared" si="18"/>
        <v>0</v>
      </c>
      <c r="H147" s="35"/>
      <c r="I147" s="35"/>
      <c r="J147" s="35"/>
      <c r="K147" s="35"/>
      <c r="L147" s="34"/>
      <c r="M147" s="34"/>
    </row>
    <row r="148" spans="1:13" ht="45" x14ac:dyDescent="0.25">
      <c r="A148" s="13" t="s">
        <v>283</v>
      </c>
      <c r="B148" s="13" t="s">
        <v>727</v>
      </c>
      <c r="C148" s="13" t="s">
        <v>134</v>
      </c>
      <c r="D148" s="14">
        <f t="shared" si="15"/>
        <v>9.3647652351390569</v>
      </c>
      <c r="E148" s="14">
        <f t="shared" si="16"/>
        <v>11.237718282166867</v>
      </c>
      <c r="F148" s="14">
        <f t="shared" si="17"/>
        <v>8.1703400351605726</v>
      </c>
      <c r="G148" s="14">
        <f t="shared" si="18"/>
        <v>9.8044080421926871</v>
      </c>
      <c r="H148" s="37">
        <v>8.9188240334657678</v>
      </c>
      <c r="I148" s="37">
        <v>10.702588840158921</v>
      </c>
      <c r="J148" s="37">
        <v>7.7812762239624496</v>
      </c>
      <c r="K148" s="37">
        <v>9.3375314687549391</v>
      </c>
      <c r="L148" s="34"/>
      <c r="M148" s="34"/>
    </row>
    <row r="149" spans="1:13" ht="51" customHeight="1" x14ac:dyDescent="0.25">
      <c r="A149" s="13" t="s">
        <v>284</v>
      </c>
      <c r="B149" s="13" t="s">
        <v>285</v>
      </c>
      <c r="C149" s="13" t="s">
        <v>134</v>
      </c>
      <c r="D149" s="14">
        <f t="shared" si="15"/>
        <v>2.8751601495416481</v>
      </c>
      <c r="E149" s="14">
        <f t="shared" si="16"/>
        <v>3.4501921794499779</v>
      </c>
      <c r="F149" s="14">
        <f t="shared" si="17"/>
        <v>1.4816757526203148</v>
      </c>
      <c r="G149" s="14">
        <f t="shared" si="18"/>
        <v>1.7780109031443776</v>
      </c>
      <c r="H149" s="37">
        <v>2.7382477614682363</v>
      </c>
      <c r="I149" s="37">
        <v>3.2858973137618834</v>
      </c>
      <c r="J149" s="37">
        <v>1.4111197644002997</v>
      </c>
      <c r="K149" s="37">
        <v>1.6933437172803596</v>
      </c>
      <c r="L149" s="34"/>
      <c r="M149" s="34"/>
    </row>
    <row r="150" spans="1:13" ht="37.5" customHeight="1" x14ac:dyDescent="0.25">
      <c r="A150" s="13" t="s">
        <v>286</v>
      </c>
      <c r="B150" s="13" t="s">
        <v>287</v>
      </c>
      <c r="C150" s="13" t="s">
        <v>134</v>
      </c>
      <c r="D150" s="14">
        <f t="shared" si="15"/>
        <v>4.1070444722074857</v>
      </c>
      <c r="E150" s="14">
        <f t="shared" si="16"/>
        <v>4.9284533666489825</v>
      </c>
      <c r="F150" s="14">
        <f t="shared" si="17"/>
        <v>1.6226753272408128</v>
      </c>
      <c r="G150" s="14">
        <f t="shared" si="18"/>
        <v>1.9472103926889752</v>
      </c>
      <c r="H150" s="37">
        <v>3.9114709259118907</v>
      </c>
      <c r="I150" s="37">
        <v>4.6937651110942689</v>
      </c>
      <c r="J150" s="37">
        <v>1.5454050735626788</v>
      </c>
      <c r="K150" s="37">
        <v>1.8544860882752143</v>
      </c>
      <c r="L150" s="34"/>
      <c r="M150" s="34"/>
    </row>
    <row r="151" spans="1:13" ht="31.5" customHeight="1" x14ac:dyDescent="0.25">
      <c r="A151" s="13" t="s">
        <v>288</v>
      </c>
      <c r="B151" s="13" t="s">
        <v>289</v>
      </c>
      <c r="C151" s="13" t="s">
        <v>134</v>
      </c>
      <c r="D151" s="14">
        <f t="shared" si="15"/>
        <v>2.8153783627522877</v>
      </c>
      <c r="E151" s="14">
        <f t="shared" si="16"/>
        <v>3.3784540353027448</v>
      </c>
      <c r="F151" s="14">
        <f t="shared" si="17"/>
        <v>1.7638435045906093</v>
      </c>
      <c r="G151" s="14">
        <f t="shared" si="18"/>
        <v>2.1166122055087309</v>
      </c>
      <c r="H151" s="37">
        <v>2.6813127264307499</v>
      </c>
      <c r="I151" s="37">
        <v>3.2175752717168997</v>
      </c>
      <c r="J151" s="37">
        <v>1.6798509567529611</v>
      </c>
      <c r="K151" s="37">
        <v>2.0158211481035533</v>
      </c>
      <c r="L151" s="34"/>
      <c r="M151" s="34"/>
    </row>
    <row r="152" spans="1:13" ht="42.75" customHeight="1" x14ac:dyDescent="0.25">
      <c r="A152" s="13" t="s">
        <v>290</v>
      </c>
      <c r="B152" s="13" t="s">
        <v>291</v>
      </c>
      <c r="C152" s="13" t="s">
        <v>134</v>
      </c>
      <c r="D152" s="14">
        <f t="shared" si="15"/>
        <v>5.8271782587049588</v>
      </c>
      <c r="E152" s="14">
        <f t="shared" si="16"/>
        <v>6.992613910445951</v>
      </c>
      <c r="F152" s="14">
        <f t="shared" si="17"/>
        <v>2.0019728254084286</v>
      </c>
      <c r="G152" s="14">
        <f t="shared" si="18"/>
        <v>2.4023673904901139</v>
      </c>
      <c r="H152" s="37">
        <v>5.5496935797190083</v>
      </c>
      <c r="I152" s="37">
        <v>6.65963229566281</v>
      </c>
      <c r="J152" s="37">
        <v>1.906640786103265</v>
      </c>
      <c r="K152" s="37">
        <v>2.2879689433239179</v>
      </c>
      <c r="L152" s="34"/>
      <c r="M152" s="34"/>
    </row>
    <row r="153" spans="1:13" ht="30.75" customHeight="1" x14ac:dyDescent="0.25">
      <c r="A153" s="13" t="s">
        <v>292</v>
      </c>
      <c r="B153" s="13" t="s">
        <v>293</v>
      </c>
      <c r="C153" s="13" t="s">
        <v>134</v>
      </c>
      <c r="D153" s="14">
        <f t="shared" si="15"/>
        <v>0</v>
      </c>
      <c r="E153" s="14">
        <f t="shared" si="16"/>
        <v>0</v>
      </c>
      <c r="F153" s="14">
        <f t="shared" si="17"/>
        <v>0</v>
      </c>
      <c r="G153" s="14">
        <f t="shared" si="18"/>
        <v>0</v>
      </c>
      <c r="H153" s="37">
        <v>0</v>
      </c>
      <c r="I153" s="37">
        <v>0</v>
      </c>
      <c r="J153" s="37">
        <v>0</v>
      </c>
      <c r="K153" s="37">
        <v>0</v>
      </c>
      <c r="L153" s="34"/>
      <c r="M153" s="34"/>
    </row>
    <row r="154" spans="1:13" ht="45" customHeight="1" x14ac:dyDescent="0.25">
      <c r="A154" s="13" t="s">
        <v>294</v>
      </c>
      <c r="B154" s="13" t="s">
        <v>295</v>
      </c>
      <c r="C154" s="13" t="s">
        <v>134</v>
      </c>
      <c r="D154" s="14">
        <f t="shared" si="15"/>
        <v>1.2322114926607066</v>
      </c>
      <c r="E154" s="14">
        <f t="shared" si="16"/>
        <v>1.4786537911928477</v>
      </c>
      <c r="F154" s="14">
        <f t="shared" si="17"/>
        <v>0.95250584097020286</v>
      </c>
      <c r="G154" s="14">
        <f t="shared" si="18"/>
        <v>1.1430070091642435</v>
      </c>
      <c r="H154" s="37">
        <v>1.1735347549149586</v>
      </c>
      <c r="I154" s="37">
        <v>1.4082417058979502</v>
      </c>
      <c r="J154" s="37">
        <v>0.90714841997162177</v>
      </c>
      <c r="K154" s="37">
        <v>1.0885781039659461</v>
      </c>
      <c r="L154" s="34"/>
      <c r="M154" s="34"/>
    </row>
    <row r="155" spans="1:13" ht="31.5" customHeight="1" x14ac:dyDescent="0.25">
      <c r="A155" s="13" t="s">
        <v>296</v>
      </c>
      <c r="B155" s="13" t="s">
        <v>728</v>
      </c>
      <c r="C155" s="13" t="s">
        <v>134</v>
      </c>
      <c r="D155" s="14">
        <f t="shared" si="15"/>
        <v>1.6686225050873082</v>
      </c>
      <c r="E155" s="14">
        <f t="shared" si="16"/>
        <v>2.0023470061047699</v>
      </c>
      <c r="F155" s="14">
        <f t="shared" si="17"/>
        <v>1.0817835514938747</v>
      </c>
      <c r="G155" s="14">
        <f t="shared" si="18"/>
        <v>1.2981402617926494</v>
      </c>
      <c r="H155" s="37">
        <v>1.5891642905593411</v>
      </c>
      <c r="I155" s="37">
        <v>1.9069971486712092</v>
      </c>
      <c r="J155" s="37">
        <v>1.0302700490417853</v>
      </c>
      <c r="K155" s="37">
        <v>1.2363240588501423</v>
      </c>
      <c r="L155" s="34"/>
      <c r="M155" s="34"/>
    </row>
    <row r="156" spans="1:13" x14ac:dyDescent="0.25">
      <c r="A156" s="16" t="s">
        <v>297</v>
      </c>
      <c r="B156" s="16" t="s">
        <v>298</v>
      </c>
      <c r="C156" s="16"/>
      <c r="D156" s="14">
        <f t="shared" si="15"/>
        <v>0</v>
      </c>
      <c r="E156" s="14">
        <f t="shared" si="16"/>
        <v>0</v>
      </c>
      <c r="F156" s="14">
        <f t="shared" si="17"/>
        <v>0</v>
      </c>
      <c r="G156" s="14">
        <f t="shared" si="18"/>
        <v>0</v>
      </c>
      <c r="H156" s="35"/>
      <c r="I156" s="35"/>
      <c r="J156" s="35"/>
      <c r="K156" s="35"/>
      <c r="L156" s="34"/>
      <c r="M156" s="34"/>
    </row>
    <row r="157" spans="1:13" ht="28.5" customHeight="1" x14ac:dyDescent="0.25">
      <c r="A157" s="13" t="s">
        <v>299</v>
      </c>
      <c r="B157" s="13" t="s">
        <v>300</v>
      </c>
      <c r="C157" s="13" t="s">
        <v>134</v>
      </c>
      <c r="D157" s="14">
        <f t="shared" si="15"/>
        <v>2.9206522033461759</v>
      </c>
      <c r="E157" s="14">
        <f t="shared" si="16"/>
        <v>3.5047826440154108</v>
      </c>
      <c r="F157" s="14">
        <f t="shared" si="17"/>
        <v>1.5051194808139645</v>
      </c>
      <c r="G157" s="14">
        <f t="shared" si="18"/>
        <v>1.8061433769767574</v>
      </c>
      <c r="H157" s="37">
        <v>2.781573526996358</v>
      </c>
      <c r="I157" s="37">
        <v>3.3378882323956294</v>
      </c>
      <c r="J157" s="37">
        <v>1.433447124584728</v>
      </c>
      <c r="K157" s="37">
        <v>1.7201365495016736</v>
      </c>
      <c r="L157" s="34"/>
      <c r="M157" s="34"/>
    </row>
    <row r="158" spans="1:13" ht="28.5" customHeight="1" x14ac:dyDescent="0.25">
      <c r="A158" s="13" t="s">
        <v>301</v>
      </c>
      <c r="B158" s="13" t="s">
        <v>302</v>
      </c>
      <c r="C158" s="13" t="s">
        <v>134</v>
      </c>
      <c r="D158" s="14">
        <f t="shared" si="15"/>
        <v>1.8739910871974239</v>
      </c>
      <c r="E158" s="14">
        <f t="shared" si="16"/>
        <v>2.2487893046369085</v>
      </c>
      <c r="F158" s="14">
        <f t="shared" si="17"/>
        <v>0.9672453330311469</v>
      </c>
      <c r="G158" s="14">
        <f t="shared" si="18"/>
        <v>1.1606943996373762</v>
      </c>
      <c r="H158" s="37">
        <v>1.7847534163784988</v>
      </c>
      <c r="I158" s="37">
        <v>2.1417040996541985</v>
      </c>
      <c r="J158" s="37">
        <v>0.92118603145823508</v>
      </c>
      <c r="K158" s="37">
        <v>1.105423237749882</v>
      </c>
      <c r="L158" s="34"/>
      <c r="M158" s="34"/>
    </row>
    <row r="159" spans="1:13" ht="37.5" customHeight="1" x14ac:dyDescent="0.25">
      <c r="A159" s="13" t="s">
        <v>303</v>
      </c>
      <c r="B159" s="13" t="s">
        <v>304</v>
      </c>
      <c r="C159" s="13" t="s">
        <v>134</v>
      </c>
      <c r="D159" s="14">
        <f t="shared" si="15"/>
        <v>4.0072880024565274</v>
      </c>
      <c r="E159" s="14">
        <f t="shared" si="16"/>
        <v>4.8087456029478322</v>
      </c>
      <c r="F159" s="14">
        <f t="shared" si="17"/>
        <v>2.1665847309518722</v>
      </c>
      <c r="G159" s="14">
        <f t="shared" si="18"/>
        <v>2.5999016771422463</v>
      </c>
      <c r="H159" s="37">
        <v>3.8164647642443112</v>
      </c>
      <c r="I159" s="37">
        <v>4.5797577170931731</v>
      </c>
      <c r="J159" s="37">
        <v>2.0634140294779733</v>
      </c>
      <c r="K159" s="37">
        <v>2.4760968353735677</v>
      </c>
      <c r="L159" s="34"/>
      <c r="M159" s="34"/>
    </row>
    <row r="160" spans="1:13" ht="34.5" customHeight="1" x14ac:dyDescent="0.25">
      <c r="A160" s="16" t="s">
        <v>305</v>
      </c>
      <c r="B160" s="16" t="s">
        <v>306</v>
      </c>
      <c r="C160" s="16"/>
      <c r="D160" s="14">
        <f t="shared" si="15"/>
        <v>0</v>
      </c>
      <c r="E160" s="14">
        <f t="shared" si="16"/>
        <v>0</v>
      </c>
      <c r="F160" s="14">
        <f t="shared" si="17"/>
        <v>0</v>
      </c>
      <c r="G160" s="14">
        <f t="shared" si="18"/>
        <v>0</v>
      </c>
      <c r="H160" s="35"/>
      <c r="I160" s="35"/>
      <c r="J160" s="35"/>
      <c r="K160" s="35"/>
      <c r="L160" s="34"/>
      <c r="M160" s="34"/>
    </row>
    <row r="161" spans="1:13" ht="37.5" customHeight="1" x14ac:dyDescent="0.25">
      <c r="A161" s="13" t="s">
        <v>307</v>
      </c>
      <c r="B161" s="13" t="s">
        <v>308</v>
      </c>
      <c r="C161" s="13" t="s">
        <v>134</v>
      </c>
      <c r="D161" s="14">
        <f t="shared" si="15"/>
        <v>2.9265078459543759</v>
      </c>
      <c r="E161" s="14">
        <f t="shared" si="16"/>
        <v>3.5118094151452506</v>
      </c>
      <c r="F161" s="14">
        <f t="shared" si="17"/>
        <v>1.7638435045906093</v>
      </c>
      <c r="G161" s="14">
        <f t="shared" si="18"/>
        <v>2.1166122055087309</v>
      </c>
      <c r="H161" s="37">
        <v>2.7871503294803577</v>
      </c>
      <c r="I161" s="37">
        <v>3.344580395376429</v>
      </c>
      <c r="J161" s="37">
        <v>1.6798509567529611</v>
      </c>
      <c r="K161" s="37">
        <v>2.0158211481035533</v>
      </c>
      <c r="L161" s="34"/>
      <c r="M161" s="34"/>
    </row>
    <row r="162" spans="1:13" ht="39" customHeight="1" x14ac:dyDescent="0.25">
      <c r="A162" s="16" t="s">
        <v>309</v>
      </c>
      <c r="B162" s="16" t="s">
        <v>310</v>
      </c>
      <c r="C162" s="16"/>
      <c r="D162" s="14">
        <f t="shared" si="15"/>
        <v>0</v>
      </c>
      <c r="E162" s="14">
        <f t="shared" si="16"/>
        <v>0</v>
      </c>
      <c r="F162" s="14">
        <f t="shared" si="17"/>
        <v>0</v>
      </c>
      <c r="G162" s="14">
        <f t="shared" si="18"/>
        <v>0</v>
      </c>
      <c r="H162" s="35"/>
      <c r="I162" s="35"/>
      <c r="J162" s="35"/>
      <c r="K162" s="35"/>
      <c r="L162" s="34"/>
      <c r="M162" s="34"/>
    </row>
    <row r="163" spans="1:13" ht="31.5" customHeight="1" x14ac:dyDescent="0.25">
      <c r="A163" s="13" t="s">
        <v>311</v>
      </c>
      <c r="B163" s="13" t="s">
        <v>312</v>
      </c>
      <c r="C163" s="13" t="s">
        <v>134</v>
      </c>
      <c r="D163" s="14">
        <f t="shared" si="15"/>
        <v>2.8153783627522877</v>
      </c>
      <c r="E163" s="14">
        <f t="shared" si="16"/>
        <v>3.3784540353027448</v>
      </c>
      <c r="F163" s="14">
        <f t="shared" si="17"/>
        <v>2.2576792212209478</v>
      </c>
      <c r="G163" s="14">
        <f t="shared" si="18"/>
        <v>2.7092150654651372</v>
      </c>
      <c r="H163" s="37">
        <v>2.6813127264307499</v>
      </c>
      <c r="I163" s="37">
        <v>3.2175752717168997</v>
      </c>
      <c r="J163" s="37">
        <v>2.1501706868770931</v>
      </c>
      <c r="K163" s="37">
        <v>2.5802048242525117</v>
      </c>
      <c r="L163" s="34"/>
      <c r="M163" s="34"/>
    </row>
    <row r="164" spans="1:13" ht="39.75" customHeight="1" x14ac:dyDescent="0.25">
      <c r="A164" s="13" t="s">
        <v>313</v>
      </c>
      <c r="B164" s="13" t="s">
        <v>314</v>
      </c>
      <c r="C164" s="13" t="s">
        <v>134</v>
      </c>
      <c r="D164" s="14">
        <f t="shared" si="15"/>
        <v>3.1487668123585579</v>
      </c>
      <c r="E164" s="14">
        <f t="shared" si="16"/>
        <v>3.7785201748302697</v>
      </c>
      <c r="F164" s="14">
        <f t="shared" si="17"/>
        <v>2.4340129908612198</v>
      </c>
      <c r="G164" s="14">
        <f t="shared" si="18"/>
        <v>2.9208155890334635</v>
      </c>
      <c r="H164" s="37">
        <v>2.998825535579579</v>
      </c>
      <c r="I164" s="37">
        <v>3.5985906426954948</v>
      </c>
      <c r="J164" s="37">
        <v>2.3181076103440188</v>
      </c>
      <c r="K164" s="37">
        <v>2.7817291324128224</v>
      </c>
      <c r="L164" s="34"/>
      <c r="M164" s="34"/>
    </row>
    <row r="165" spans="1:13" ht="35.25" customHeight="1" x14ac:dyDescent="0.25">
      <c r="A165" s="13" t="s">
        <v>315</v>
      </c>
      <c r="B165" s="13" t="s">
        <v>316</v>
      </c>
      <c r="C165" s="13" t="s">
        <v>134</v>
      </c>
      <c r="D165" s="14">
        <f t="shared" si="15"/>
        <v>5.031541363468282</v>
      </c>
      <c r="E165" s="14">
        <f t="shared" si="16"/>
        <v>6.0378496361619387</v>
      </c>
      <c r="F165" s="14">
        <f t="shared" si="17"/>
        <v>4.527428954298375</v>
      </c>
      <c r="G165" s="14">
        <f t="shared" si="18"/>
        <v>5.4329147451580493</v>
      </c>
      <c r="H165" s="37">
        <v>4.7919441556840781</v>
      </c>
      <c r="I165" s="37">
        <v>5.7503329868208937</v>
      </c>
      <c r="J165" s="37">
        <v>4.3118370993317852</v>
      </c>
      <c r="K165" s="37">
        <v>5.1742045191981418</v>
      </c>
      <c r="L165" s="34"/>
      <c r="M165" s="34"/>
    </row>
    <row r="166" spans="1:13" ht="39" customHeight="1" x14ac:dyDescent="0.25">
      <c r="A166" s="13" t="s">
        <v>317</v>
      </c>
      <c r="B166" s="13" t="s">
        <v>318</v>
      </c>
      <c r="C166" s="13" t="s">
        <v>134</v>
      </c>
      <c r="D166" s="14">
        <f t="shared" si="15"/>
        <v>4.3897617689315656</v>
      </c>
      <c r="E166" s="14">
        <f t="shared" si="16"/>
        <v>5.2677141227178774</v>
      </c>
      <c r="F166" s="14">
        <f t="shared" si="17"/>
        <v>3.3955717157237806</v>
      </c>
      <c r="G166" s="14">
        <f t="shared" si="18"/>
        <v>4.0746860588685365</v>
      </c>
      <c r="H166" s="37">
        <v>4.1807254942205381</v>
      </c>
      <c r="I166" s="37">
        <v>5.0168705930646453</v>
      </c>
      <c r="J166" s="37">
        <v>3.2338778244988386</v>
      </c>
      <c r="K166" s="37">
        <v>3.8806533893986064</v>
      </c>
      <c r="L166" s="34"/>
      <c r="M166" s="34"/>
    </row>
    <row r="167" spans="1:13" ht="43.5" customHeight="1" x14ac:dyDescent="0.25">
      <c r="A167" s="13" t="s">
        <v>319</v>
      </c>
      <c r="B167" s="13" t="s">
        <v>320</v>
      </c>
      <c r="C167" s="13" t="s">
        <v>134</v>
      </c>
      <c r="D167" s="14">
        <f t="shared" si="15"/>
        <v>4.3897617689315656</v>
      </c>
      <c r="E167" s="14">
        <f t="shared" si="16"/>
        <v>5.2677141227178774</v>
      </c>
      <c r="F167" s="14">
        <f t="shared" si="17"/>
        <v>3.3955717157237806</v>
      </c>
      <c r="G167" s="14">
        <f t="shared" si="18"/>
        <v>4.0746860588685365</v>
      </c>
      <c r="H167" s="37">
        <v>4.1807254942205381</v>
      </c>
      <c r="I167" s="37">
        <v>5.0168705930646453</v>
      </c>
      <c r="J167" s="37">
        <v>3.2338778244988386</v>
      </c>
      <c r="K167" s="37">
        <v>3.8806533893986064</v>
      </c>
      <c r="L167" s="34"/>
      <c r="M167" s="34"/>
    </row>
    <row r="168" spans="1:13" ht="50.25" customHeight="1" x14ac:dyDescent="0.25">
      <c r="A168" s="13" t="s">
        <v>321</v>
      </c>
      <c r="B168" s="13" t="s">
        <v>322</v>
      </c>
      <c r="C168" s="13" t="s">
        <v>134</v>
      </c>
      <c r="D168" s="14">
        <f t="shared" si="15"/>
        <v>2.8153783627522877</v>
      </c>
      <c r="E168" s="14">
        <f t="shared" si="16"/>
        <v>3.3784540353027448</v>
      </c>
      <c r="F168" s="14">
        <f t="shared" si="17"/>
        <v>2.2576792212209478</v>
      </c>
      <c r="G168" s="14">
        <f t="shared" si="18"/>
        <v>2.7092150654651372</v>
      </c>
      <c r="H168" s="37">
        <v>2.6813127264307499</v>
      </c>
      <c r="I168" s="37">
        <v>3.2175752717168997</v>
      </c>
      <c r="J168" s="37">
        <v>2.1501706868770931</v>
      </c>
      <c r="K168" s="37">
        <v>2.5802048242525117</v>
      </c>
      <c r="L168" s="34"/>
      <c r="M168" s="34"/>
    </row>
    <row r="169" spans="1:13" ht="22.5" customHeight="1" x14ac:dyDescent="0.25">
      <c r="A169" s="16" t="s">
        <v>323</v>
      </c>
      <c r="B169" s="16" t="s">
        <v>324</v>
      </c>
      <c r="C169" s="16"/>
      <c r="D169" s="14">
        <f t="shared" si="15"/>
        <v>0</v>
      </c>
      <c r="E169" s="14">
        <f t="shared" si="16"/>
        <v>0</v>
      </c>
      <c r="F169" s="14">
        <f t="shared" si="17"/>
        <v>0</v>
      </c>
      <c r="G169" s="14">
        <f t="shared" si="18"/>
        <v>0</v>
      </c>
      <c r="H169" s="35"/>
      <c r="I169" s="35"/>
      <c r="J169" s="35"/>
      <c r="K169" s="35"/>
      <c r="L169" s="34"/>
      <c r="M169" s="34"/>
    </row>
    <row r="170" spans="1:13" ht="43.5" customHeight="1" x14ac:dyDescent="0.25">
      <c r="A170" s="13" t="s">
        <v>325</v>
      </c>
      <c r="B170" s="13" t="s">
        <v>326</v>
      </c>
      <c r="C170" s="13" t="s">
        <v>134</v>
      </c>
      <c r="D170" s="14">
        <f t="shared" si="15"/>
        <v>3.8040055034778182</v>
      </c>
      <c r="E170" s="14">
        <f t="shared" si="16"/>
        <v>4.5648066041733815</v>
      </c>
      <c r="F170" s="14">
        <f t="shared" si="17"/>
        <v>3.4630538750699125</v>
      </c>
      <c r="G170" s="14">
        <f t="shared" si="18"/>
        <v>4.155664650083895</v>
      </c>
      <c r="H170" s="37">
        <v>3.6228623842645886</v>
      </c>
      <c r="I170" s="37">
        <v>4.347434861117506</v>
      </c>
      <c r="J170" s="37">
        <v>3.2981465476856306</v>
      </c>
      <c r="K170" s="37">
        <v>3.9577758572227566</v>
      </c>
      <c r="L170" s="34"/>
      <c r="M170" s="34"/>
    </row>
    <row r="171" spans="1:13" ht="51" customHeight="1" x14ac:dyDescent="0.25">
      <c r="A171" s="13" t="s">
        <v>327</v>
      </c>
      <c r="B171" s="13" t="s">
        <v>328</v>
      </c>
      <c r="C171" s="13" t="s">
        <v>134</v>
      </c>
      <c r="D171" s="14">
        <f t="shared" si="15"/>
        <v>5.7727391559906902</v>
      </c>
      <c r="E171" s="14">
        <f t="shared" si="16"/>
        <v>6.9272869871888281</v>
      </c>
      <c r="F171" s="14">
        <f t="shared" si="17"/>
        <v>4.5975800938489684</v>
      </c>
      <c r="G171" s="14">
        <f t="shared" si="18"/>
        <v>5.5170961126187619</v>
      </c>
      <c r="H171" s="37">
        <v>5.4978468152292281</v>
      </c>
      <c r="I171" s="37">
        <v>6.5974161782750738</v>
      </c>
      <c r="J171" s="37">
        <v>4.3786477084275885</v>
      </c>
      <c r="K171" s="37">
        <v>5.2543772501131061</v>
      </c>
      <c r="L171" s="34"/>
      <c r="M171" s="34"/>
    </row>
    <row r="172" spans="1:13" ht="50.25" customHeight="1" x14ac:dyDescent="0.25">
      <c r="A172" s="13" t="s">
        <v>329</v>
      </c>
      <c r="B172" s="13" t="s">
        <v>330</v>
      </c>
      <c r="C172" s="13" t="s">
        <v>134</v>
      </c>
      <c r="D172" s="14">
        <f t="shared" si="15"/>
        <v>6.9224228349597734</v>
      </c>
      <c r="E172" s="14">
        <f t="shared" si="16"/>
        <v>8.3069074019517277</v>
      </c>
      <c r="F172" s="14">
        <f t="shared" si="17"/>
        <v>6.0325484351123393</v>
      </c>
      <c r="G172" s="14">
        <f t="shared" si="18"/>
        <v>7.2390581221348071</v>
      </c>
      <c r="H172" s="37">
        <v>6.5927836523426411</v>
      </c>
      <c r="I172" s="37">
        <v>7.9113403828111686</v>
      </c>
      <c r="J172" s="37">
        <v>5.7452842239165136</v>
      </c>
      <c r="K172" s="37">
        <v>6.8943410686998163</v>
      </c>
      <c r="L172" s="34"/>
      <c r="M172" s="34"/>
    </row>
    <row r="173" spans="1:13" ht="36" customHeight="1" x14ac:dyDescent="0.25">
      <c r="A173" s="13" t="s">
        <v>331</v>
      </c>
      <c r="B173" s="13" t="s">
        <v>332</v>
      </c>
      <c r="C173" s="13" t="s">
        <v>134</v>
      </c>
      <c r="D173" s="14">
        <f t="shared" si="15"/>
        <v>2.8153783627522877</v>
      </c>
      <c r="E173" s="14">
        <f t="shared" si="16"/>
        <v>3.3784540353027448</v>
      </c>
      <c r="F173" s="14">
        <f t="shared" si="17"/>
        <v>1.1758956697270719</v>
      </c>
      <c r="G173" s="14">
        <f t="shared" si="18"/>
        <v>1.4110748036724861</v>
      </c>
      <c r="H173" s="37">
        <v>2.6813127264307499</v>
      </c>
      <c r="I173" s="37">
        <v>3.2175752717168997</v>
      </c>
      <c r="J173" s="37">
        <v>1.1199006378353065</v>
      </c>
      <c r="K173" s="37">
        <v>1.3438807654023677</v>
      </c>
      <c r="L173" s="34"/>
      <c r="M173" s="34"/>
    </row>
    <row r="174" spans="1:13" ht="30.75" customHeight="1" x14ac:dyDescent="0.25">
      <c r="A174" s="16" t="s">
        <v>333</v>
      </c>
      <c r="B174" s="16" t="s">
        <v>334</v>
      </c>
      <c r="C174" s="16"/>
      <c r="D174" s="14">
        <f t="shared" si="15"/>
        <v>0</v>
      </c>
      <c r="E174" s="14">
        <f t="shared" si="16"/>
        <v>0</v>
      </c>
      <c r="F174" s="14">
        <f t="shared" si="17"/>
        <v>0</v>
      </c>
      <c r="G174" s="14">
        <f t="shared" si="18"/>
        <v>0</v>
      </c>
      <c r="H174" s="35"/>
      <c r="I174" s="35"/>
      <c r="J174" s="35"/>
      <c r="K174" s="35"/>
      <c r="L174" s="34"/>
      <c r="M174" s="34"/>
    </row>
    <row r="175" spans="1:13" ht="48" customHeight="1" x14ac:dyDescent="0.25">
      <c r="A175" s="13" t="s">
        <v>335</v>
      </c>
      <c r="B175" s="13" t="s">
        <v>336</v>
      </c>
      <c r="C175" s="13" t="s">
        <v>134</v>
      </c>
      <c r="D175" s="14">
        <f t="shared" si="15"/>
        <v>2.1563701121562366</v>
      </c>
      <c r="E175" s="14">
        <f t="shared" si="16"/>
        <v>2.5876441345874834</v>
      </c>
      <c r="F175" s="14">
        <f t="shared" si="17"/>
        <v>1.905011681940405</v>
      </c>
      <c r="G175" s="14">
        <f t="shared" si="18"/>
        <v>2.2860140183284861</v>
      </c>
      <c r="H175" s="37">
        <v>2.0536858211011775</v>
      </c>
      <c r="I175" s="37">
        <v>2.4644229853214128</v>
      </c>
      <c r="J175" s="37">
        <v>1.8142968399432429</v>
      </c>
      <c r="K175" s="37">
        <v>2.1771562079318914</v>
      </c>
      <c r="L175" s="34"/>
      <c r="M175" s="34"/>
    </row>
    <row r="176" spans="1:13" ht="36" customHeight="1" x14ac:dyDescent="0.25">
      <c r="A176" s="13" t="s">
        <v>337</v>
      </c>
      <c r="B176" s="13" t="s">
        <v>338</v>
      </c>
      <c r="C176" s="13" t="s">
        <v>134</v>
      </c>
      <c r="D176" s="14">
        <f t="shared" si="15"/>
        <v>3.2743607153133154</v>
      </c>
      <c r="E176" s="14">
        <f t="shared" si="16"/>
        <v>3.9292328583759781</v>
      </c>
      <c r="F176" s="14">
        <f t="shared" si="17"/>
        <v>2.2225136289304723</v>
      </c>
      <c r="G176" s="14">
        <f t="shared" si="18"/>
        <v>2.6670163547165662</v>
      </c>
      <c r="H176" s="37">
        <v>3.1184387764888717</v>
      </c>
      <c r="I176" s="37">
        <v>3.7421265317866457</v>
      </c>
      <c r="J176" s="37">
        <v>2.1166796466004496</v>
      </c>
      <c r="K176" s="37">
        <v>2.5400155759205392</v>
      </c>
      <c r="L176" s="34"/>
      <c r="M176" s="34"/>
    </row>
    <row r="177" spans="1:13" ht="37.5" customHeight="1" x14ac:dyDescent="0.25">
      <c r="A177" s="13" t="s">
        <v>339</v>
      </c>
      <c r="B177" s="13" t="s">
        <v>340</v>
      </c>
      <c r="C177" s="13" t="s">
        <v>134</v>
      </c>
      <c r="D177" s="14">
        <f t="shared" si="15"/>
        <v>2.6696279824340943</v>
      </c>
      <c r="E177" s="14">
        <f t="shared" si="16"/>
        <v>3.2035535789209133</v>
      </c>
      <c r="F177" s="14">
        <f t="shared" si="17"/>
        <v>0.64672575807696042</v>
      </c>
      <c r="G177" s="14">
        <f t="shared" si="18"/>
        <v>0.77607090969235237</v>
      </c>
      <c r="H177" s="37">
        <v>2.5425028404134231</v>
      </c>
      <c r="I177" s="37">
        <v>3.0510034084961077</v>
      </c>
      <c r="J177" s="37">
        <v>0.61592929340662894</v>
      </c>
      <c r="K177" s="37">
        <v>0.73911515208795464</v>
      </c>
      <c r="L177" s="34"/>
      <c r="M177" s="34"/>
    </row>
    <row r="178" spans="1:13" ht="33" customHeight="1" x14ac:dyDescent="0.25">
      <c r="A178" s="13" t="s">
        <v>341</v>
      </c>
      <c r="B178" s="13" t="s">
        <v>342</v>
      </c>
      <c r="C178" s="13" t="s">
        <v>134</v>
      </c>
      <c r="D178" s="14">
        <f t="shared" si="15"/>
        <v>1.7113503225851703</v>
      </c>
      <c r="E178" s="14">
        <f t="shared" si="16"/>
        <v>2.0536203871022041</v>
      </c>
      <c r="F178" s="14">
        <f t="shared" si="17"/>
        <v>1.4463415576005407</v>
      </c>
      <c r="G178" s="14">
        <f t="shared" si="18"/>
        <v>1.735609869120649</v>
      </c>
      <c r="H178" s="37">
        <v>1.6298574500811145</v>
      </c>
      <c r="I178" s="37">
        <v>1.9558289400973372</v>
      </c>
      <c r="J178" s="37">
        <v>1.3774681500957531</v>
      </c>
      <c r="K178" s="37">
        <v>1.6529617801149037</v>
      </c>
      <c r="L178" s="34"/>
      <c r="M178" s="34"/>
    </row>
    <row r="179" spans="1:13" ht="24" customHeight="1" x14ac:dyDescent="0.25">
      <c r="A179" s="13" t="s">
        <v>343</v>
      </c>
      <c r="B179" s="13" t="s">
        <v>344</v>
      </c>
      <c r="C179" s="13" t="s">
        <v>134</v>
      </c>
      <c r="D179" s="14">
        <f t="shared" si="15"/>
        <v>1.8824362793444558</v>
      </c>
      <c r="E179" s="14">
        <f t="shared" si="16"/>
        <v>2.2589235352133468</v>
      </c>
      <c r="F179" s="14">
        <f t="shared" si="17"/>
        <v>1.2934515161539193</v>
      </c>
      <c r="G179" s="14">
        <f t="shared" si="18"/>
        <v>1.552141819384703</v>
      </c>
      <c r="H179" s="37">
        <v>1.7927964565185293</v>
      </c>
      <c r="I179" s="37">
        <v>2.1513557478222349</v>
      </c>
      <c r="J179" s="37">
        <v>1.2318585868132563</v>
      </c>
      <c r="K179" s="37">
        <v>1.4782303041759075</v>
      </c>
      <c r="L179" s="34"/>
      <c r="M179" s="34"/>
    </row>
    <row r="180" spans="1:13" ht="55.5" customHeight="1" x14ac:dyDescent="0.25">
      <c r="A180" s="13" t="s">
        <v>345</v>
      </c>
      <c r="B180" s="13" t="s">
        <v>346</v>
      </c>
      <c r="C180" s="13" t="s">
        <v>134</v>
      </c>
      <c r="D180" s="14">
        <f t="shared" si="15"/>
        <v>5.7162123605002986</v>
      </c>
      <c r="E180" s="14">
        <f t="shared" si="16"/>
        <v>6.8594548326003588</v>
      </c>
      <c r="F180" s="14">
        <f t="shared" si="17"/>
        <v>4.0572055685909856</v>
      </c>
      <c r="G180" s="14">
        <f t="shared" si="18"/>
        <v>4.8686466823091816</v>
      </c>
      <c r="H180" s="37">
        <v>5.4440117719050463</v>
      </c>
      <c r="I180" s="37">
        <v>6.5328141262860555</v>
      </c>
      <c r="J180" s="37">
        <v>3.8640053034199857</v>
      </c>
      <c r="K180" s="37">
        <v>4.6368063641039825</v>
      </c>
      <c r="L180" s="34"/>
      <c r="M180" s="34"/>
    </row>
    <row r="181" spans="1:13" ht="46.5" customHeight="1" x14ac:dyDescent="0.25">
      <c r="A181" s="13" t="s">
        <v>347</v>
      </c>
      <c r="B181" s="13" t="s">
        <v>348</v>
      </c>
      <c r="C181" s="13" t="s">
        <v>134</v>
      </c>
      <c r="D181" s="14">
        <f t="shared" si="15"/>
        <v>1.1409002150567797</v>
      </c>
      <c r="E181" s="14">
        <f t="shared" si="16"/>
        <v>1.3690802580681354</v>
      </c>
      <c r="F181" s="14">
        <f t="shared" si="17"/>
        <v>0.84667185864017991</v>
      </c>
      <c r="G181" s="14">
        <f t="shared" si="18"/>
        <v>1.0160062303682158</v>
      </c>
      <c r="H181" s="37">
        <v>1.0865716333874091</v>
      </c>
      <c r="I181" s="37">
        <v>1.3038859600648909</v>
      </c>
      <c r="J181" s="37">
        <v>0.8063541510858856</v>
      </c>
      <c r="K181" s="37">
        <v>0.96762498130306263</v>
      </c>
      <c r="L181" s="34"/>
      <c r="M181" s="34"/>
    </row>
    <row r="182" spans="1:13" x14ac:dyDescent="0.25">
      <c r="A182" s="16" t="s">
        <v>349</v>
      </c>
      <c r="B182" s="16" t="s">
        <v>350</v>
      </c>
      <c r="C182" s="16"/>
      <c r="D182" s="14">
        <f t="shared" si="15"/>
        <v>0</v>
      </c>
      <c r="E182" s="14">
        <f t="shared" si="16"/>
        <v>0</v>
      </c>
      <c r="F182" s="14">
        <f t="shared" si="17"/>
        <v>0</v>
      </c>
      <c r="G182" s="14">
        <f t="shared" si="18"/>
        <v>0</v>
      </c>
      <c r="H182" s="35"/>
      <c r="I182" s="35"/>
      <c r="J182" s="35"/>
      <c r="K182" s="35"/>
      <c r="L182" s="34"/>
      <c r="M182" s="34"/>
    </row>
    <row r="183" spans="1:13" ht="28.5" customHeight="1" x14ac:dyDescent="0.25">
      <c r="A183" s="13" t="s">
        <v>351</v>
      </c>
      <c r="B183" s="13" t="s">
        <v>352</v>
      </c>
      <c r="C183" s="13" t="s">
        <v>134</v>
      </c>
      <c r="D183" s="14">
        <f t="shared" si="15"/>
        <v>1.4603261016730886</v>
      </c>
      <c r="E183" s="14">
        <f t="shared" si="16"/>
        <v>1.7523913220077065</v>
      </c>
      <c r="F183" s="14">
        <f t="shared" si="17"/>
        <v>1.5051194808139639</v>
      </c>
      <c r="G183" s="14">
        <f t="shared" si="18"/>
        <v>1.8061433769767565</v>
      </c>
      <c r="H183" s="37">
        <v>1.3907867634981796</v>
      </c>
      <c r="I183" s="37">
        <v>1.6689441161978156</v>
      </c>
      <c r="J183" s="37">
        <v>1.4334471245847273</v>
      </c>
      <c r="K183" s="37">
        <v>1.7201365495016727</v>
      </c>
      <c r="L183" s="34"/>
      <c r="M183" s="34"/>
    </row>
    <row r="184" spans="1:13" ht="45" x14ac:dyDescent="0.25">
      <c r="A184" s="16" t="s">
        <v>353</v>
      </c>
      <c r="B184" s="16" t="s">
        <v>354</v>
      </c>
      <c r="C184" s="16"/>
      <c r="D184" s="14">
        <f t="shared" si="15"/>
        <v>0</v>
      </c>
      <c r="E184" s="14">
        <f t="shared" si="16"/>
        <v>0</v>
      </c>
      <c r="F184" s="14">
        <f t="shared" si="17"/>
        <v>0</v>
      </c>
      <c r="G184" s="14">
        <f t="shared" si="18"/>
        <v>0</v>
      </c>
      <c r="H184" s="35"/>
      <c r="I184" s="35"/>
      <c r="J184" s="35"/>
      <c r="K184" s="35"/>
      <c r="L184" s="34"/>
      <c r="M184" s="34"/>
    </row>
    <row r="185" spans="1:13" ht="37.5" customHeight="1" x14ac:dyDescent="0.25">
      <c r="A185" s="13" t="s">
        <v>355</v>
      </c>
      <c r="B185" s="13" t="s">
        <v>356</v>
      </c>
      <c r="C185" s="13" t="s">
        <v>134</v>
      </c>
      <c r="D185" s="14">
        <f t="shared" si="15"/>
        <v>3.0178191235583043</v>
      </c>
      <c r="E185" s="14">
        <f t="shared" si="16"/>
        <v>3.6213829482699649</v>
      </c>
      <c r="F185" s="14">
        <f t="shared" si="17"/>
        <v>1.5551931678946858</v>
      </c>
      <c r="G185" s="14">
        <f t="shared" si="18"/>
        <v>1.866231801473623</v>
      </c>
      <c r="H185" s="37">
        <v>2.8741134510079087</v>
      </c>
      <c r="I185" s="37">
        <v>3.4489361412094901</v>
      </c>
      <c r="J185" s="37">
        <v>1.4811363503758912</v>
      </c>
      <c r="K185" s="37">
        <v>1.7773636204510694</v>
      </c>
      <c r="L185" s="34"/>
      <c r="M185" s="34"/>
    </row>
    <row r="186" spans="1:13" ht="37.5" customHeight="1" x14ac:dyDescent="0.25">
      <c r="A186" s="13" t="s">
        <v>357</v>
      </c>
      <c r="B186" s="13" t="s">
        <v>358</v>
      </c>
      <c r="C186" s="13" t="s">
        <v>134</v>
      </c>
      <c r="D186" s="14">
        <f t="shared" si="15"/>
        <v>2.0991778749057053</v>
      </c>
      <c r="E186" s="14">
        <f t="shared" si="16"/>
        <v>2.5190134498868466</v>
      </c>
      <c r="F186" s="14">
        <f t="shared" si="17"/>
        <v>0.97594956916385389</v>
      </c>
      <c r="G186" s="14">
        <f t="shared" si="18"/>
        <v>1.1711394829966246</v>
      </c>
      <c r="H186" s="37">
        <v>1.9992170237197193</v>
      </c>
      <c r="I186" s="37">
        <v>2.3990604284636632</v>
      </c>
      <c r="J186" s="37">
        <v>0.92947578015605126</v>
      </c>
      <c r="K186" s="37">
        <v>1.1153709361872615</v>
      </c>
      <c r="L186" s="34"/>
      <c r="M186" s="34"/>
    </row>
    <row r="187" spans="1:13" ht="37.5" customHeight="1" x14ac:dyDescent="0.25">
      <c r="A187" s="16" t="s">
        <v>359</v>
      </c>
      <c r="B187" s="16" t="s">
        <v>360</v>
      </c>
      <c r="C187" s="16"/>
      <c r="D187" s="14">
        <f t="shared" si="15"/>
        <v>0</v>
      </c>
      <c r="E187" s="14">
        <f t="shared" si="16"/>
        <v>0</v>
      </c>
      <c r="F187" s="14">
        <f t="shared" si="17"/>
        <v>0</v>
      </c>
      <c r="G187" s="14">
        <f t="shared" si="18"/>
        <v>0</v>
      </c>
      <c r="H187" s="35"/>
      <c r="I187" s="35"/>
      <c r="J187" s="35"/>
      <c r="K187" s="35"/>
      <c r="L187" s="34"/>
      <c r="M187" s="34"/>
    </row>
    <row r="188" spans="1:13" ht="51" customHeight="1" x14ac:dyDescent="0.25">
      <c r="A188" s="13" t="s">
        <v>361</v>
      </c>
      <c r="B188" s="13" t="s">
        <v>362</v>
      </c>
      <c r="C188" s="13" t="s">
        <v>134</v>
      </c>
      <c r="D188" s="14">
        <f t="shared" si="15"/>
        <v>2.6298279862403313</v>
      </c>
      <c r="E188" s="14">
        <f t="shared" si="16"/>
        <v>3.1557935834883977</v>
      </c>
      <c r="F188" s="14">
        <f t="shared" si="17"/>
        <v>1.3552470673314649</v>
      </c>
      <c r="G188" s="14">
        <f t="shared" si="18"/>
        <v>1.6262964807977578</v>
      </c>
      <c r="H188" s="37">
        <v>2.5045980821336489</v>
      </c>
      <c r="I188" s="37">
        <v>3.0055176985603786</v>
      </c>
      <c r="J188" s="37">
        <v>1.2907114926966332</v>
      </c>
      <c r="K188" s="37">
        <v>1.5488537912359597</v>
      </c>
      <c r="L188" s="34"/>
      <c r="M188" s="34"/>
    </row>
    <row r="189" spans="1:13" ht="36" customHeight="1" x14ac:dyDescent="0.25">
      <c r="A189" s="16" t="s">
        <v>363</v>
      </c>
      <c r="B189" s="16" t="s">
        <v>364</v>
      </c>
      <c r="C189" s="16"/>
      <c r="D189" s="14">
        <f t="shared" si="15"/>
        <v>0</v>
      </c>
      <c r="E189" s="14">
        <f t="shared" si="16"/>
        <v>0</v>
      </c>
      <c r="F189" s="14">
        <f t="shared" si="17"/>
        <v>0</v>
      </c>
      <c r="G189" s="14">
        <f t="shared" si="18"/>
        <v>0</v>
      </c>
      <c r="H189" s="35"/>
      <c r="I189" s="35"/>
      <c r="J189" s="35"/>
      <c r="K189" s="35"/>
      <c r="L189" s="34"/>
      <c r="M189" s="34"/>
    </row>
    <row r="190" spans="1:13" ht="70.5" customHeight="1" x14ac:dyDescent="0.25">
      <c r="A190" s="13" t="s">
        <v>365</v>
      </c>
      <c r="B190" s="13" t="s">
        <v>366</v>
      </c>
      <c r="C190" s="13" t="s">
        <v>134</v>
      </c>
      <c r="D190" s="14">
        <f t="shared" si="15"/>
        <v>4.5753121454435153</v>
      </c>
      <c r="E190" s="14">
        <f t="shared" si="16"/>
        <v>5.4903745745322174</v>
      </c>
      <c r="F190" s="14">
        <f t="shared" si="17"/>
        <v>0.7525597404069827</v>
      </c>
      <c r="G190" s="14">
        <f t="shared" si="18"/>
        <v>0.90307168848837915</v>
      </c>
      <c r="H190" s="37">
        <v>4.3574401385176333</v>
      </c>
      <c r="I190" s="37">
        <v>5.2289281662211593</v>
      </c>
      <c r="J190" s="37">
        <v>0.71672356229236445</v>
      </c>
      <c r="K190" s="37">
        <v>0.86006827475083725</v>
      </c>
      <c r="L190" s="34"/>
      <c r="M190" s="34"/>
    </row>
    <row r="191" spans="1:13" ht="36" customHeight="1" x14ac:dyDescent="0.25">
      <c r="A191" s="16" t="s">
        <v>367</v>
      </c>
      <c r="B191" s="16" t="s">
        <v>368</v>
      </c>
      <c r="C191" s="16"/>
      <c r="D191" s="14">
        <f t="shared" si="15"/>
        <v>0</v>
      </c>
      <c r="E191" s="14">
        <f t="shared" si="16"/>
        <v>0</v>
      </c>
      <c r="F191" s="14">
        <f t="shared" si="17"/>
        <v>0</v>
      </c>
      <c r="G191" s="14">
        <f t="shared" si="18"/>
        <v>0</v>
      </c>
      <c r="H191" s="35"/>
      <c r="I191" s="35"/>
      <c r="J191" s="35"/>
      <c r="K191" s="35"/>
      <c r="L191" s="34"/>
      <c r="M191" s="34"/>
    </row>
    <row r="192" spans="1:13" ht="52.5" customHeight="1" x14ac:dyDescent="0.25">
      <c r="A192" s="13" t="s">
        <v>369</v>
      </c>
      <c r="B192" s="13" t="s">
        <v>370</v>
      </c>
      <c r="C192" s="13" t="s">
        <v>134</v>
      </c>
      <c r="D192" s="14">
        <f t="shared" si="15"/>
        <v>4.3699435633333996</v>
      </c>
      <c r="E192" s="14">
        <f t="shared" si="16"/>
        <v>5.2439322760000788</v>
      </c>
      <c r="F192" s="14">
        <f t="shared" si="17"/>
        <v>5.1242496280239154</v>
      </c>
      <c r="G192" s="14">
        <f t="shared" si="18"/>
        <v>6.1490995536286972</v>
      </c>
      <c r="H192" s="37">
        <v>4.1618510126984756</v>
      </c>
      <c r="I192" s="37">
        <v>4.99422121523817</v>
      </c>
      <c r="J192" s="37">
        <v>4.8802377409751569</v>
      </c>
      <c r="K192" s="37">
        <v>5.856285289170188</v>
      </c>
      <c r="L192" s="34"/>
      <c r="M192" s="34"/>
    </row>
    <row r="193" spans="1:13" ht="36" customHeight="1" x14ac:dyDescent="0.25">
      <c r="A193" s="13" t="s">
        <v>371</v>
      </c>
      <c r="B193" s="13" t="s">
        <v>372</v>
      </c>
      <c r="C193" s="13" t="s">
        <v>134</v>
      </c>
      <c r="D193" s="14">
        <f t="shared" si="15"/>
        <v>9.2381787204293122</v>
      </c>
      <c r="E193" s="14">
        <f t="shared" si="16"/>
        <v>11.085814464515172</v>
      </c>
      <c r="F193" s="14">
        <f t="shared" si="17"/>
        <v>4.8270051785340868</v>
      </c>
      <c r="G193" s="14">
        <f t="shared" si="18"/>
        <v>5.7924062142409047</v>
      </c>
      <c r="H193" s="37">
        <v>8.7982654480279159</v>
      </c>
      <c r="I193" s="37">
        <v>10.557918537633498</v>
      </c>
      <c r="J193" s="37">
        <v>4.5971477890800827</v>
      </c>
      <c r="K193" s="37">
        <v>5.5165773468960992</v>
      </c>
      <c r="L193" s="34"/>
      <c r="M193" s="34"/>
    </row>
    <row r="194" spans="1:13" ht="35.25" customHeight="1" x14ac:dyDescent="0.25">
      <c r="A194" s="13" t="s">
        <v>373</v>
      </c>
      <c r="B194" s="13" t="s">
        <v>374</v>
      </c>
      <c r="C194" s="13" t="s">
        <v>134</v>
      </c>
      <c r="D194" s="14">
        <f t="shared" si="15"/>
        <v>0</v>
      </c>
      <c r="E194" s="14">
        <f t="shared" si="16"/>
        <v>0</v>
      </c>
      <c r="F194" s="14">
        <f t="shared" si="17"/>
        <v>0</v>
      </c>
      <c r="G194" s="14">
        <f t="shared" si="18"/>
        <v>0</v>
      </c>
      <c r="H194" s="37">
        <v>0</v>
      </c>
      <c r="I194" s="37">
        <v>0</v>
      </c>
      <c r="J194" s="37">
        <v>0</v>
      </c>
      <c r="K194" s="37">
        <v>0</v>
      </c>
      <c r="L194" s="34"/>
      <c r="M194" s="34"/>
    </row>
    <row r="195" spans="1:13" ht="30" customHeight="1" x14ac:dyDescent="0.25">
      <c r="A195" s="13" t="s">
        <v>375</v>
      </c>
      <c r="B195" s="13" t="s">
        <v>376</v>
      </c>
      <c r="C195" s="13" t="s">
        <v>134</v>
      </c>
      <c r="D195" s="14">
        <f t="shared" si="15"/>
        <v>2.6239723436321318</v>
      </c>
      <c r="E195" s="14">
        <f t="shared" si="16"/>
        <v>3.1487668123585579</v>
      </c>
      <c r="F195" s="14">
        <f t="shared" si="17"/>
        <v>0</v>
      </c>
      <c r="G195" s="14">
        <f t="shared" si="18"/>
        <v>0</v>
      </c>
      <c r="H195" s="37">
        <v>2.4990212796496492</v>
      </c>
      <c r="I195" s="37">
        <v>2.998825535579579</v>
      </c>
      <c r="J195" s="37">
        <v>0</v>
      </c>
      <c r="K195" s="37">
        <v>0</v>
      </c>
      <c r="L195" s="34"/>
      <c r="M195" s="34"/>
    </row>
    <row r="196" spans="1:13" ht="49.5" customHeight="1" x14ac:dyDescent="0.25">
      <c r="A196" s="13" t="s">
        <v>377</v>
      </c>
      <c r="B196" s="13" t="s">
        <v>378</v>
      </c>
      <c r="C196" s="13" t="s">
        <v>134</v>
      </c>
      <c r="D196" s="14">
        <f t="shared" si="15"/>
        <v>5.2479446872642637</v>
      </c>
      <c r="E196" s="14">
        <f t="shared" si="16"/>
        <v>6.2975336247171159</v>
      </c>
      <c r="F196" s="14">
        <f t="shared" si="17"/>
        <v>4.0566883181020303</v>
      </c>
      <c r="G196" s="14">
        <f t="shared" si="18"/>
        <v>4.8680259817224369</v>
      </c>
      <c r="H196" s="37">
        <v>4.9980425592992983</v>
      </c>
      <c r="I196" s="37">
        <v>5.997651071159158</v>
      </c>
      <c r="J196" s="37">
        <v>3.8635126839066958</v>
      </c>
      <c r="K196" s="37">
        <v>4.6362152206880349</v>
      </c>
      <c r="L196" s="34"/>
      <c r="M196" s="34"/>
    </row>
    <row r="197" spans="1:13" ht="60" customHeight="1" x14ac:dyDescent="0.25">
      <c r="A197" s="16" t="s">
        <v>379</v>
      </c>
      <c r="B197" s="16" t="s">
        <v>380</v>
      </c>
      <c r="C197" s="16" t="s">
        <v>134</v>
      </c>
      <c r="D197" s="14">
        <f t="shared" si="15"/>
        <v>0</v>
      </c>
      <c r="E197" s="14">
        <f t="shared" si="16"/>
        <v>0</v>
      </c>
      <c r="F197" s="14">
        <f t="shared" si="17"/>
        <v>0</v>
      </c>
      <c r="G197" s="14">
        <f t="shared" si="18"/>
        <v>0</v>
      </c>
      <c r="H197" s="35"/>
      <c r="I197" s="35"/>
      <c r="J197" s="35"/>
      <c r="K197" s="35"/>
      <c r="L197" s="34"/>
      <c r="M197" s="34"/>
    </row>
    <row r="198" spans="1:13" ht="39" customHeight="1" x14ac:dyDescent="0.25">
      <c r="A198" s="13" t="s">
        <v>381</v>
      </c>
      <c r="B198" s="13" t="s">
        <v>382</v>
      </c>
      <c r="C198" s="13" t="s">
        <v>134</v>
      </c>
      <c r="D198" s="14">
        <f t="shared" si="15"/>
        <v>9.2708644079962959</v>
      </c>
      <c r="E198" s="14">
        <f t="shared" si="16"/>
        <v>11.125037289595554</v>
      </c>
      <c r="F198" s="14">
        <f t="shared" si="17"/>
        <v>6.4925000000000006</v>
      </c>
      <c r="G198" s="14">
        <f t="shared" si="18"/>
        <v>7.7910000000000004</v>
      </c>
      <c r="H198" s="37">
        <v>8.8293946742821863</v>
      </c>
      <c r="I198" s="37">
        <v>10.595273609138623</v>
      </c>
      <c r="J198" s="37">
        <v>6.1833333333333336</v>
      </c>
      <c r="K198" s="37">
        <v>7.42</v>
      </c>
      <c r="L198" s="34"/>
      <c r="M198" s="34"/>
    </row>
    <row r="199" spans="1:13" ht="49.5" customHeight="1" x14ac:dyDescent="0.25">
      <c r="A199" s="13" t="s">
        <v>383</v>
      </c>
      <c r="B199" s="13" t="s">
        <v>384</v>
      </c>
      <c r="C199" s="13" t="s">
        <v>134</v>
      </c>
      <c r="D199" s="14">
        <f t="shared" ref="D199:D213" si="19">H199*1.05</f>
        <v>8.5737823573435374</v>
      </c>
      <c r="E199" s="14">
        <f t="shared" si="16"/>
        <v>10.288538828812245</v>
      </c>
      <c r="F199" s="14">
        <f t="shared" si="17"/>
        <v>6.0025000000000004</v>
      </c>
      <c r="G199" s="14">
        <f t="shared" si="18"/>
        <v>7.2030000000000003</v>
      </c>
      <c r="H199" s="37">
        <v>8.1655070069938454</v>
      </c>
      <c r="I199" s="37">
        <v>9.7986084083926137</v>
      </c>
      <c r="J199" s="37">
        <v>5.7166666666666668</v>
      </c>
      <c r="K199" s="37">
        <v>6.86</v>
      </c>
      <c r="L199" s="34"/>
      <c r="M199" s="34"/>
    </row>
    <row r="200" spans="1:13" ht="64.5" customHeight="1" x14ac:dyDescent="0.25">
      <c r="A200" s="13" t="s">
        <v>385</v>
      </c>
      <c r="B200" s="13" t="s">
        <v>386</v>
      </c>
      <c r="C200" s="13" t="s">
        <v>134</v>
      </c>
      <c r="D200" s="14">
        <f t="shared" si="19"/>
        <v>18.995566884389028</v>
      </c>
      <c r="E200" s="14">
        <f t="shared" si="16"/>
        <v>22.794680261266834</v>
      </c>
      <c r="F200" s="14">
        <f t="shared" si="17"/>
        <v>13.3</v>
      </c>
      <c r="G200" s="14">
        <f t="shared" si="18"/>
        <v>15.959999999999999</v>
      </c>
      <c r="H200" s="37">
        <v>18.091016080370501</v>
      </c>
      <c r="I200" s="37">
        <v>21.709219296444601</v>
      </c>
      <c r="J200" s="37">
        <v>12.666666666666666</v>
      </c>
      <c r="K200" s="37">
        <v>15.2</v>
      </c>
      <c r="L200" s="34"/>
      <c r="M200" s="34"/>
    </row>
    <row r="201" spans="1:13" ht="57.75" customHeight="1" x14ac:dyDescent="0.25">
      <c r="A201" s="13" t="s">
        <v>387</v>
      </c>
      <c r="B201" s="13" t="s">
        <v>388</v>
      </c>
      <c r="C201" s="13" t="s">
        <v>134</v>
      </c>
      <c r="D201" s="14">
        <f t="shared" si="19"/>
        <v>20.461480231612182</v>
      </c>
      <c r="E201" s="14">
        <f t="shared" si="16"/>
        <v>24.553776277934613</v>
      </c>
      <c r="F201" s="14">
        <f t="shared" si="17"/>
        <v>14.323750000000002</v>
      </c>
      <c r="G201" s="14">
        <f t="shared" si="18"/>
        <v>17.188500000000001</v>
      </c>
      <c r="H201" s="37">
        <v>19.487124030106838</v>
      </c>
      <c r="I201" s="37">
        <v>23.384548836128204</v>
      </c>
      <c r="J201" s="37">
        <v>13.641666666666667</v>
      </c>
      <c r="K201" s="37">
        <v>16.37</v>
      </c>
      <c r="L201" s="34"/>
      <c r="M201" s="34"/>
    </row>
    <row r="202" spans="1:13" ht="69.75" customHeight="1" x14ac:dyDescent="0.25">
      <c r="A202" s="13" t="s">
        <v>389</v>
      </c>
      <c r="B202" s="13" t="s">
        <v>390</v>
      </c>
      <c r="C202" s="13" t="s">
        <v>134</v>
      </c>
      <c r="D202" s="14">
        <f t="shared" si="19"/>
        <v>25.465257223034527</v>
      </c>
      <c r="E202" s="14">
        <f t="shared" si="16"/>
        <v>30.55830866764143</v>
      </c>
      <c r="F202" s="14">
        <f t="shared" si="17"/>
        <v>17.823750000000004</v>
      </c>
      <c r="G202" s="14">
        <f t="shared" si="18"/>
        <v>21.388500000000001</v>
      </c>
      <c r="H202" s="37">
        <v>24.252625926699547</v>
      </c>
      <c r="I202" s="37">
        <v>29.103151112039455</v>
      </c>
      <c r="J202" s="37">
        <v>16.975000000000001</v>
      </c>
      <c r="K202" s="37">
        <v>20.37</v>
      </c>
      <c r="L202" s="34"/>
      <c r="M202" s="34"/>
    </row>
    <row r="203" spans="1:13" ht="85.5" customHeight="1" x14ac:dyDescent="0.25">
      <c r="A203" s="13" t="s">
        <v>391</v>
      </c>
      <c r="B203" s="13" t="s">
        <v>392</v>
      </c>
      <c r="C203" s="13" t="s">
        <v>134</v>
      </c>
      <c r="D203" s="14">
        <f t="shared" si="19"/>
        <v>27.249558416704389</v>
      </c>
      <c r="E203" s="14">
        <f t="shared" ref="E203:E213" si="20">I203*1.05</f>
        <v>32.699470100045261</v>
      </c>
      <c r="F203" s="14">
        <f t="shared" ref="F203:F213" si="21">J203*1.05</f>
        <v>19.075000000000003</v>
      </c>
      <c r="G203" s="14">
        <f t="shared" ref="G203:G213" si="22">K203*1.05</f>
        <v>22.89</v>
      </c>
      <c r="H203" s="37">
        <v>25.95196039686132</v>
      </c>
      <c r="I203" s="37">
        <v>31.142352476233583</v>
      </c>
      <c r="J203" s="37">
        <v>18.166666666666668</v>
      </c>
      <c r="K203" s="37">
        <v>21.8</v>
      </c>
      <c r="L203" s="34"/>
      <c r="M203" s="34"/>
    </row>
    <row r="204" spans="1:13" ht="33" customHeight="1" x14ac:dyDescent="0.25">
      <c r="A204" s="13" t="s">
        <v>393</v>
      </c>
      <c r="B204" s="13" t="s">
        <v>394</v>
      </c>
      <c r="C204" s="13" t="s">
        <v>134</v>
      </c>
      <c r="D204" s="14">
        <f t="shared" si="19"/>
        <v>5.0473959279468144</v>
      </c>
      <c r="E204" s="14">
        <f t="shared" si="20"/>
        <v>6.0568751135361767</v>
      </c>
      <c r="F204" s="14">
        <f t="shared" si="21"/>
        <v>5.0473959279468144</v>
      </c>
      <c r="G204" s="14">
        <f t="shared" si="22"/>
        <v>6.0568751135361767</v>
      </c>
      <c r="H204" s="37">
        <v>4.8070437409017277</v>
      </c>
      <c r="I204" s="37">
        <v>5.7684524890820725</v>
      </c>
      <c r="J204" s="37">
        <v>4.8070437409017277</v>
      </c>
      <c r="K204" s="37">
        <v>5.7684524890820725</v>
      </c>
      <c r="L204" s="34"/>
      <c r="M204" s="34"/>
    </row>
    <row r="205" spans="1:13" ht="30" x14ac:dyDescent="0.25">
      <c r="A205" s="16" t="s">
        <v>395</v>
      </c>
      <c r="B205" s="16" t="s">
        <v>396</v>
      </c>
      <c r="C205" s="16"/>
      <c r="D205" s="14">
        <f t="shared" si="19"/>
        <v>0</v>
      </c>
      <c r="E205" s="14">
        <f t="shared" si="20"/>
        <v>0</v>
      </c>
      <c r="F205" s="14">
        <f t="shared" si="21"/>
        <v>0</v>
      </c>
      <c r="G205" s="14">
        <f t="shared" si="22"/>
        <v>0</v>
      </c>
      <c r="H205" s="35"/>
      <c r="I205" s="35"/>
      <c r="J205" s="35"/>
      <c r="K205" s="35"/>
      <c r="L205" s="34"/>
      <c r="M205" s="34"/>
    </row>
    <row r="206" spans="1:13" ht="41.25" customHeight="1" x14ac:dyDescent="0.25">
      <c r="A206" s="13" t="s">
        <v>397</v>
      </c>
      <c r="B206" s="13" t="s">
        <v>398</v>
      </c>
      <c r="C206" s="13" t="s">
        <v>134</v>
      </c>
      <c r="D206" s="14">
        <f t="shared" si="19"/>
        <v>8.9774028745428112</v>
      </c>
      <c r="E206" s="14">
        <f t="shared" si="20"/>
        <v>10.772883449451372</v>
      </c>
      <c r="F206" s="14">
        <f t="shared" si="21"/>
        <v>8.9774028745428112</v>
      </c>
      <c r="G206" s="14">
        <f t="shared" si="22"/>
        <v>10.772883449451372</v>
      </c>
      <c r="H206" s="37">
        <v>8.549907499564581</v>
      </c>
      <c r="I206" s="37">
        <v>10.259888999477496</v>
      </c>
      <c r="J206" s="37">
        <v>8.549907499564581</v>
      </c>
      <c r="K206" s="37">
        <v>10.259888999477496</v>
      </c>
      <c r="L206" s="34"/>
      <c r="M206" s="34"/>
    </row>
    <row r="207" spans="1:13" ht="45.75" customHeight="1" x14ac:dyDescent="0.25">
      <c r="A207" s="13" t="s">
        <v>399</v>
      </c>
      <c r="B207" s="13" t="s">
        <v>398</v>
      </c>
      <c r="C207" s="13" t="s">
        <v>134</v>
      </c>
      <c r="D207" s="14">
        <f t="shared" si="19"/>
        <v>9.6556502684597074</v>
      </c>
      <c r="E207" s="14">
        <f t="shared" si="20"/>
        <v>11.586780322151649</v>
      </c>
      <c r="F207" s="14">
        <f t="shared" si="21"/>
        <v>9.6556502684597074</v>
      </c>
      <c r="G207" s="14">
        <f t="shared" si="22"/>
        <v>11.586780322151649</v>
      </c>
      <c r="H207" s="37">
        <v>9.1958573985330538</v>
      </c>
      <c r="I207" s="37">
        <v>11.035028878239665</v>
      </c>
      <c r="J207" s="37">
        <v>9.1958573985330538</v>
      </c>
      <c r="K207" s="37">
        <v>11.035028878239665</v>
      </c>
      <c r="L207" s="34"/>
      <c r="M207" s="34"/>
    </row>
    <row r="208" spans="1:13" ht="30" x14ac:dyDescent="0.25">
      <c r="A208" s="16" t="s">
        <v>400</v>
      </c>
      <c r="B208" s="16" t="s">
        <v>401</v>
      </c>
      <c r="C208" s="16"/>
      <c r="D208" s="14">
        <f t="shared" si="19"/>
        <v>0</v>
      </c>
      <c r="E208" s="14">
        <f t="shared" si="20"/>
        <v>0</v>
      </c>
      <c r="F208" s="14">
        <f t="shared" si="21"/>
        <v>0</v>
      </c>
      <c r="G208" s="14">
        <f t="shared" si="22"/>
        <v>0</v>
      </c>
      <c r="H208" s="35"/>
      <c r="I208" s="35"/>
      <c r="J208" s="35"/>
      <c r="K208" s="35"/>
      <c r="L208" s="34"/>
      <c r="M208" s="34"/>
    </row>
    <row r="209" spans="1:13" ht="34.5" customHeight="1" x14ac:dyDescent="0.25">
      <c r="A209" s="13" t="s">
        <v>402</v>
      </c>
      <c r="B209" s="13" t="s">
        <v>403</v>
      </c>
      <c r="C209" s="13" t="s">
        <v>134</v>
      </c>
      <c r="D209" s="14">
        <f t="shared" si="19"/>
        <v>8.703046267579408</v>
      </c>
      <c r="E209" s="14">
        <f t="shared" si="20"/>
        <v>10.443655521095287</v>
      </c>
      <c r="F209" s="14">
        <f t="shared" si="21"/>
        <v>5.4463602814874941</v>
      </c>
      <c r="G209" s="14">
        <f t="shared" si="22"/>
        <v>6.5356323377849934</v>
      </c>
      <c r="H209" s="37">
        <v>8.2886154929327684</v>
      </c>
      <c r="I209" s="37">
        <v>9.9463385915193214</v>
      </c>
      <c r="J209" s="37">
        <v>5.1870097918928515</v>
      </c>
      <c r="K209" s="37">
        <v>6.2244117502714218</v>
      </c>
      <c r="L209" s="34"/>
      <c r="M209" s="34"/>
    </row>
    <row r="210" spans="1:13" x14ac:dyDescent="0.25">
      <c r="A210" s="16" t="s">
        <v>404</v>
      </c>
      <c r="B210" s="16" t="s">
        <v>405</v>
      </c>
      <c r="C210" s="16"/>
      <c r="D210" s="14">
        <f t="shared" si="19"/>
        <v>0</v>
      </c>
      <c r="E210" s="14">
        <f t="shared" si="20"/>
        <v>0</v>
      </c>
      <c r="F210" s="14">
        <f t="shared" si="21"/>
        <v>0</v>
      </c>
      <c r="G210" s="14">
        <f t="shared" si="22"/>
        <v>0</v>
      </c>
      <c r="H210" s="35"/>
      <c r="I210" s="35"/>
      <c r="J210" s="35"/>
      <c r="K210" s="35"/>
      <c r="L210" s="34"/>
      <c r="M210" s="34"/>
    </row>
    <row r="211" spans="1:13" ht="42.75" customHeight="1" x14ac:dyDescent="0.25">
      <c r="A211" s="13" t="s">
        <v>406</v>
      </c>
      <c r="B211" s="13" t="s">
        <v>407</v>
      </c>
      <c r="C211" s="13" t="s">
        <v>134</v>
      </c>
      <c r="D211" s="14">
        <f t="shared" si="19"/>
        <v>1.8483172389910596</v>
      </c>
      <c r="E211" s="14">
        <f t="shared" si="20"/>
        <v>2.2179806867892715</v>
      </c>
      <c r="F211" s="14">
        <f t="shared" si="21"/>
        <v>1.8483172389910596</v>
      </c>
      <c r="G211" s="14">
        <f t="shared" si="22"/>
        <v>2.2179806867892715</v>
      </c>
      <c r="H211" s="37">
        <v>1.7603021323724377</v>
      </c>
      <c r="I211" s="37">
        <v>2.1123625588469253</v>
      </c>
      <c r="J211" s="37">
        <v>1.7603021323724377</v>
      </c>
      <c r="K211" s="37">
        <v>2.1123625588469253</v>
      </c>
      <c r="L211" s="34"/>
      <c r="M211" s="34"/>
    </row>
    <row r="212" spans="1:13" ht="31.5" customHeight="1" x14ac:dyDescent="0.25">
      <c r="A212" s="13" t="s">
        <v>408</v>
      </c>
      <c r="B212" s="13" t="s">
        <v>409</v>
      </c>
      <c r="C212" s="13" t="s">
        <v>134</v>
      </c>
      <c r="D212" s="14">
        <f t="shared" si="19"/>
        <v>4.5808484004949541</v>
      </c>
      <c r="E212" s="14">
        <f t="shared" si="20"/>
        <v>5.4970180805939446</v>
      </c>
      <c r="F212" s="14">
        <f t="shared" si="21"/>
        <v>4.5808484004949541</v>
      </c>
      <c r="G212" s="14">
        <f t="shared" si="22"/>
        <v>5.4970180805939446</v>
      </c>
      <c r="H212" s="37">
        <v>4.3627127623761464</v>
      </c>
      <c r="I212" s="37">
        <v>5.2352553148513756</v>
      </c>
      <c r="J212" s="37">
        <v>4.3627127623761464</v>
      </c>
      <c r="K212" s="37">
        <v>5.2352553148513756</v>
      </c>
      <c r="L212" s="34"/>
      <c r="M212" s="34"/>
    </row>
    <row r="213" spans="1:13" ht="43.5" customHeight="1" x14ac:dyDescent="0.25">
      <c r="A213" s="13" t="s">
        <v>132</v>
      </c>
      <c r="B213" s="13" t="s">
        <v>133</v>
      </c>
      <c r="C213" s="13" t="s">
        <v>134</v>
      </c>
      <c r="D213" s="14">
        <f t="shared" si="19"/>
        <v>2.0856678789083265</v>
      </c>
      <c r="E213" s="14">
        <f t="shared" si="20"/>
        <v>2.5028014546899917</v>
      </c>
      <c r="F213" s="14">
        <f t="shared" si="21"/>
        <v>2.0856678789083265</v>
      </c>
      <c r="G213" s="14">
        <f t="shared" si="22"/>
        <v>2.5028014546899917</v>
      </c>
      <c r="H213" s="37">
        <v>1.9863503608650728</v>
      </c>
      <c r="I213" s="37">
        <v>2.3836204330380872</v>
      </c>
      <c r="J213" s="37">
        <v>1.9863503608650728</v>
      </c>
      <c r="K213" s="37">
        <v>2.3836204330380872</v>
      </c>
      <c r="L213" s="34"/>
      <c r="M213" s="34"/>
    </row>
    <row r="214" spans="1:13" ht="20.25" customHeight="1" x14ac:dyDescent="0.25">
      <c r="A214" s="16" t="s">
        <v>410</v>
      </c>
      <c r="B214" s="16" t="s">
        <v>411</v>
      </c>
      <c r="C214" s="16"/>
      <c r="D214" s="14">
        <f>H214*1.1</f>
        <v>0</v>
      </c>
      <c r="E214" s="16"/>
      <c r="F214" s="16"/>
      <c r="G214" s="16"/>
      <c r="H214" s="35"/>
      <c r="I214" s="35"/>
      <c r="J214" s="35"/>
      <c r="K214" s="35"/>
      <c r="L214" s="34"/>
      <c r="M214" s="34"/>
    </row>
    <row r="215" spans="1:13" ht="19.5" customHeight="1" x14ac:dyDescent="0.25">
      <c r="A215" s="13" t="s">
        <v>412</v>
      </c>
      <c r="B215" s="13" t="s">
        <v>413</v>
      </c>
      <c r="C215" s="13" t="s">
        <v>134</v>
      </c>
      <c r="D215" s="14">
        <f t="shared" ref="D215:D278" si="23">H215*1.1</f>
        <v>0</v>
      </c>
      <c r="E215" s="13">
        <f>I215*1.1</f>
        <v>0</v>
      </c>
      <c r="F215" s="14">
        <f>J215*1.1</f>
        <v>0</v>
      </c>
      <c r="G215" s="14">
        <f>K215*1.1</f>
        <v>0</v>
      </c>
      <c r="H215" s="37">
        <v>0</v>
      </c>
      <c r="I215" s="37">
        <v>0</v>
      </c>
      <c r="J215" s="37">
        <v>0</v>
      </c>
      <c r="K215" s="37">
        <v>0</v>
      </c>
      <c r="L215" s="34"/>
      <c r="M215" s="34"/>
    </row>
    <row r="216" spans="1:13" ht="23.25" customHeight="1" x14ac:dyDescent="0.25">
      <c r="A216" s="13" t="s">
        <v>414</v>
      </c>
      <c r="B216" s="13" t="s">
        <v>415</v>
      </c>
      <c r="C216" s="13" t="s">
        <v>134</v>
      </c>
      <c r="D216" s="14">
        <v>0.12</v>
      </c>
      <c r="E216" s="14">
        <v>0.14000000000000001</v>
      </c>
      <c r="F216" s="14">
        <v>0.12</v>
      </c>
      <c r="G216" s="14">
        <v>0.14000000000000001</v>
      </c>
      <c r="H216" s="37">
        <v>0.10059126194903351</v>
      </c>
      <c r="I216" s="37">
        <v>0.1207095143388402</v>
      </c>
      <c r="J216" s="37">
        <v>0.10059126194903351</v>
      </c>
      <c r="K216" s="37">
        <v>0.1207095143388402</v>
      </c>
      <c r="L216" s="34"/>
      <c r="M216" s="34"/>
    </row>
    <row r="217" spans="1:13" ht="35.25" customHeight="1" x14ac:dyDescent="0.25">
      <c r="A217" s="13" t="s">
        <v>416</v>
      </c>
      <c r="B217" s="13" t="s">
        <v>417</v>
      </c>
      <c r="C217" s="13" t="s">
        <v>134</v>
      </c>
      <c r="D217" s="14">
        <v>2.2999999999999998</v>
      </c>
      <c r="E217" s="14">
        <v>2.76</v>
      </c>
      <c r="F217" s="14">
        <v>2.2999999999999998</v>
      </c>
      <c r="G217" s="14">
        <v>2.76</v>
      </c>
      <c r="H217" s="37">
        <v>1.2325993196260665</v>
      </c>
      <c r="I217" s="37">
        <v>1.4791191835512798</v>
      </c>
      <c r="J217" s="37">
        <v>1.2325993196260665</v>
      </c>
      <c r="K217" s="37">
        <v>1.4791191835512798</v>
      </c>
      <c r="L217" s="34"/>
      <c r="M217" s="34"/>
    </row>
    <row r="218" spans="1:13" ht="60" customHeight="1" x14ac:dyDescent="0.25">
      <c r="A218" s="13" t="s">
        <v>418</v>
      </c>
      <c r="B218" s="13" t="s">
        <v>419</v>
      </c>
      <c r="C218" s="13" t="s">
        <v>134</v>
      </c>
      <c r="D218" s="14">
        <f t="shared" si="23"/>
        <v>0.28396894212339546</v>
      </c>
      <c r="E218" s="14">
        <f t="shared" ref="E218:E279" si="24">I218*1.1</f>
        <v>0.34076273054807454</v>
      </c>
      <c r="F218" s="14">
        <f t="shared" ref="F218:F279" si="25">J218*1.1</f>
        <v>0.28396894212339546</v>
      </c>
      <c r="G218" s="14">
        <f t="shared" ref="G218:G279" si="26">K218*1.1</f>
        <v>0.34076273054807454</v>
      </c>
      <c r="H218" s="37">
        <v>0.2581535837485413</v>
      </c>
      <c r="I218" s="37">
        <v>0.30978430049824957</v>
      </c>
      <c r="J218" s="37">
        <v>0.2581535837485413</v>
      </c>
      <c r="K218" s="37">
        <v>0.30978430049824957</v>
      </c>
      <c r="L218" s="34"/>
      <c r="M218" s="34"/>
    </row>
    <row r="219" spans="1:13" ht="37.5" customHeight="1" x14ac:dyDescent="0.25">
      <c r="A219" s="13" t="s">
        <v>420</v>
      </c>
      <c r="B219" s="13" t="s">
        <v>421</v>
      </c>
      <c r="C219" s="13" t="s">
        <v>134</v>
      </c>
      <c r="D219" s="14">
        <f t="shared" si="23"/>
        <v>2.8399541068941989</v>
      </c>
      <c r="E219" s="14">
        <f t="shared" si="24"/>
        <v>3.4079449282730385</v>
      </c>
      <c r="F219" s="14">
        <f t="shared" si="25"/>
        <v>2.8399541068941989</v>
      </c>
      <c r="G219" s="14">
        <f t="shared" si="26"/>
        <v>3.4079449282730385</v>
      </c>
      <c r="H219" s="37">
        <v>2.5817764608129079</v>
      </c>
      <c r="I219" s="37">
        <v>3.0981317529754895</v>
      </c>
      <c r="J219" s="37">
        <v>2.5817764608129079</v>
      </c>
      <c r="K219" s="37">
        <v>3.0981317529754895</v>
      </c>
      <c r="L219" s="34"/>
      <c r="M219" s="34"/>
    </row>
    <row r="220" spans="1:13" ht="30" x14ac:dyDescent="0.25">
      <c r="A220" s="16" t="s">
        <v>422</v>
      </c>
      <c r="B220" s="16" t="s">
        <v>423</v>
      </c>
      <c r="C220" s="16"/>
      <c r="D220" s="14">
        <f t="shared" si="23"/>
        <v>0</v>
      </c>
      <c r="E220" s="14">
        <f t="shared" si="24"/>
        <v>0</v>
      </c>
      <c r="F220" s="14">
        <f t="shared" si="25"/>
        <v>0</v>
      </c>
      <c r="G220" s="14">
        <f t="shared" si="26"/>
        <v>0</v>
      </c>
      <c r="H220" s="35"/>
      <c r="I220" s="35"/>
      <c r="J220" s="35"/>
      <c r="K220" s="35"/>
      <c r="L220" s="34"/>
      <c r="M220" s="34"/>
    </row>
    <row r="221" spans="1:13" ht="51" customHeight="1" x14ac:dyDescent="0.25">
      <c r="A221" s="13" t="s">
        <v>424</v>
      </c>
      <c r="B221" s="13" t="s">
        <v>425</v>
      </c>
      <c r="C221" s="13" t="s">
        <v>134</v>
      </c>
      <c r="D221" s="14">
        <f t="shared" si="23"/>
        <v>5.6172622178758616</v>
      </c>
      <c r="E221" s="14">
        <f t="shared" si="24"/>
        <v>6.7407146614510332</v>
      </c>
      <c r="F221" s="14">
        <f t="shared" si="25"/>
        <v>5.0658681203937395</v>
      </c>
      <c r="G221" s="14">
        <f t="shared" si="26"/>
        <v>6.0790417444724874</v>
      </c>
      <c r="H221" s="37">
        <v>5.1066020162507826</v>
      </c>
      <c r="I221" s="37">
        <v>6.1279224195009387</v>
      </c>
      <c r="J221" s="37">
        <v>4.6053346549033991</v>
      </c>
      <c r="K221" s="37">
        <v>5.5264015858840789</v>
      </c>
      <c r="L221" s="34"/>
      <c r="M221" s="34"/>
    </row>
    <row r="222" spans="1:13" ht="49.5" customHeight="1" x14ac:dyDescent="0.25">
      <c r="A222" s="13" t="s">
        <v>426</v>
      </c>
      <c r="B222" s="13" t="s">
        <v>427</v>
      </c>
      <c r="C222" s="13" t="s">
        <v>134</v>
      </c>
      <c r="D222" s="14">
        <f t="shared" si="23"/>
        <v>1.4375489451037275</v>
      </c>
      <c r="E222" s="14">
        <f t="shared" si="24"/>
        <v>1.725058734124473</v>
      </c>
      <c r="F222" s="14">
        <f t="shared" si="25"/>
        <v>1.4338487110606042</v>
      </c>
      <c r="G222" s="14">
        <f t="shared" si="26"/>
        <v>1.7206184532727249</v>
      </c>
      <c r="H222" s="37">
        <v>1.3068626773670249</v>
      </c>
      <c r="I222" s="37">
        <v>1.5682352128404298</v>
      </c>
      <c r="J222" s="37">
        <v>1.3034988282369129</v>
      </c>
      <c r="K222" s="37">
        <v>1.5641985938842953</v>
      </c>
      <c r="L222" s="34"/>
      <c r="M222" s="34"/>
    </row>
    <row r="223" spans="1:13" ht="30" x14ac:dyDescent="0.25">
      <c r="A223" s="13" t="s">
        <v>428</v>
      </c>
      <c r="B223" s="13" t="s">
        <v>429</v>
      </c>
      <c r="C223" s="13" t="s">
        <v>134</v>
      </c>
      <c r="D223" s="14">
        <f t="shared" si="23"/>
        <v>1.6694116781849737</v>
      </c>
      <c r="E223" s="14">
        <f t="shared" si="24"/>
        <v>2.0032940138219684</v>
      </c>
      <c r="F223" s="14">
        <f t="shared" si="25"/>
        <v>1.1948739258838363</v>
      </c>
      <c r="G223" s="14">
        <f t="shared" si="26"/>
        <v>1.4338487110606035</v>
      </c>
      <c r="H223" s="37">
        <v>1.5176469801681578</v>
      </c>
      <c r="I223" s="37">
        <v>1.8211763762017892</v>
      </c>
      <c r="J223" s="37">
        <v>1.0862490235307602</v>
      </c>
      <c r="K223" s="37">
        <v>1.3034988282369122</v>
      </c>
      <c r="L223" s="34"/>
      <c r="M223" s="34"/>
    </row>
    <row r="224" spans="1:13" ht="44.25" customHeight="1" x14ac:dyDescent="0.25">
      <c r="A224" s="13" t="s">
        <v>430</v>
      </c>
      <c r="B224" s="13" t="s">
        <v>431</v>
      </c>
      <c r="C224" s="13" t="s">
        <v>134</v>
      </c>
      <c r="D224" s="14">
        <f t="shared" si="23"/>
        <v>2.2961375274666467</v>
      </c>
      <c r="E224" s="14">
        <f t="shared" si="24"/>
        <v>2.7553650329599759</v>
      </c>
      <c r="F224" s="14">
        <f t="shared" si="25"/>
        <v>1.740123681187788</v>
      </c>
      <c r="G224" s="14">
        <f t="shared" si="26"/>
        <v>2.0881484174253453</v>
      </c>
      <c r="H224" s="37">
        <v>2.0873977522424059</v>
      </c>
      <c r="I224" s="37">
        <v>2.504877302690887</v>
      </c>
      <c r="J224" s="37">
        <v>1.5819306192616254</v>
      </c>
      <c r="K224" s="37">
        <v>1.8983167431139503</v>
      </c>
      <c r="L224" s="34"/>
      <c r="M224" s="34"/>
    </row>
    <row r="225" spans="1:13" ht="30" x14ac:dyDescent="0.25">
      <c r="A225" s="16" t="s">
        <v>432</v>
      </c>
      <c r="B225" s="16" t="s">
        <v>423</v>
      </c>
      <c r="C225" s="16"/>
      <c r="D225" s="14">
        <f t="shared" si="23"/>
        <v>0</v>
      </c>
      <c r="E225" s="14">
        <f t="shared" si="24"/>
        <v>0</v>
      </c>
      <c r="F225" s="14">
        <f t="shared" si="25"/>
        <v>0</v>
      </c>
      <c r="G225" s="14">
        <f t="shared" si="26"/>
        <v>0</v>
      </c>
      <c r="H225" s="35"/>
      <c r="I225" s="35"/>
      <c r="J225" s="35"/>
      <c r="K225" s="35"/>
      <c r="L225" s="34"/>
      <c r="M225" s="34"/>
    </row>
    <row r="226" spans="1:13" ht="51" customHeight="1" x14ac:dyDescent="0.25">
      <c r="A226" s="13" t="s">
        <v>433</v>
      </c>
      <c r="B226" s="13" t="s">
        <v>434</v>
      </c>
      <c r="C226" s="13" t="s">
        <v>134</v>
      </c>
      <c r="D226" s="14">
        <f t="shared" si="23"/>
        <v>11.868554749527561</v>
      </c>
      <c r="E226" s="14">
        <f t="shared" si="24"/>
        <v>14.242265699433073</v>
      </c>
      <c r="F226" s="14">
        <f t="shared" si="25"/>
        <v>7.6497551141352593</v>
      </c>
      <c r="G226" s="14">
        <f t="shared" si="26"/>
        <v>9.1797061369623112</v>
      </c>
      <c r="H226" s="37">
        <v>10.789595226843236</v>
      </c>
      <c r="I226" s="37">
        <v>12.947514272211883</v>
      </c>
      <c r="J226" s="37">
        <v>6.9543228310320533</v>
      </c>
      <c r="K226" s="37">
        <v>8.3451873972384636</v>
      </c>
      <c r="L226" s="34"/>
      <c r="M226" s="34"/>
    </row>
    <row r="227" spans="1:13" ht="60.75" customHeight="1" x14ac:dyDescent="0.25">
      <c r="A227" s="13" t="s">
        <v>435</v>
      </c>
      <c r="B227" s="13" t="s">
        <v>436</v>
      </c>
      <c r="C227" s="13" t="s">
        <v>134</v>
      </c>
      <c r="D227" s="14">
        <f t="shared" si="23"/>
        <v>3.4930941978643468</v>
      </c>
      <c r="E227" s="14">
        <f t="shared" si="24"/>
        <v>4.191713037437216</v>
      </c>
      <c r="F227" s="14">
        <f t="shared" si="25"/>
        <v>2.8801918253739829</v>
      </c>
      <c r="G227" s="14">
        <f t="shared" si="26"/>
        <v>3.4562301904487791</v>
      </c>
      <c r="H227" s="37">
        <v>3.1755401798766787</v>
      </c>
      <c r="I227" s="37">
        <v>3.8106482158520141</v>
      </c>
      <c r="J227" s="37">
        <v>2.6183562048854387</v>
      </c>
      <c r="K227" s="37">
        <v>3.1420274458625261</v>
      </c>
      <c r="L227" s="34"/>
      <c r="M227" s="34"/>
    </row>
    <row r="228" spans="1:13" ht="53.25" customHeight="1" x14ac:dyDescent="0.25">
      <c r="A228" s="13" t="s">
        <v>437</v>
      </c>
      <c r="B228" s="13" t="s">
        <v>438</v>
      </c>
      <c r="C228" s="13" t="s">
        <v>134</v>
      </c>
      <c r="D228" s="14">
        <f t="shared" si="23"/>
        <v>6.0087031824744033</v>
      </c>
      <c r="E228" s="14">
        <f t="shared" si="24"/>
        <v>7.2104438189692832</v>
      </c>
      <c r="F228" s="14">
        <f t="shared" si="25"/>
        <v>5.6300103754594364</v>
      </c>
      <c r="G228" s="14">
        <f t="shared" si="26"/>
        <v>6.7560124505513235</v>
      </c>
      <c r="H228" s="37">
        <v>5.4624574386130931</v>
      </c>
      <c r="I228" s="37">
        <v>6.5549489263357117</v>
      </c>
      <c r="J228" s="37">
        <v>5.1181912504176692</v>
      </c>
      <c r="K228" s="37">
        <v>6.1418295005012027</v>
      </c>
      <c r="L228" s="34"/>
      <c r="M228" s="34"/>
    </row>
    <row r="229" spans="1:13" ht="64.5" customHeight="1" x14ac:dyDescent="0.25">
      <c r="A229" s="13" t="s">
        <v>439</v>
      </c>
      <c r="B229" s="13" t="s">
        <v>440</v>
      </c>
      <c r="C229" s="13" t="s">
        <v>134</v>
      </c>
      <c r="D229" s="14">
        <f t="shared" si="23"/>
        <v>3.4157910806072911</v>
      </c>
      <c r="E229" s="14">
        <f t="shared" si="24"/>
        <v>4.0989492967287493</v>
      </c>
      <c r="F229" s="14">
        <f t="shared" si="25"/>
        <v>2.8164524030200653</v>
      </c>
      <c r="G229" s="14">
        <f t="shared" si="26"/>
        <v>3.3797428836240782</v>
      </c>
      <c r="H229" s="37">
        <v>3.1052646187339006</v>
      </c>
      <c r="I229" s="37">
        <v>3.7263175424806807</v>
      </c>
      <c r="J229" s="37">
        <v>2.5604112754727866</v>
      </c>
      <c r="K229" s="37">
        <v>3.0724935305673435</v>
      </c>
      <c r="L229" s="34"/>
      <c r="M229" s="34"/>
    </row>
    <row r="230" spans="1:13" ht="66" customHeight="1" x14ac:dyDescent="0.25">
      <c r="A230" s="13" t="s">
        <v>441</v>
      </c>
      <c r="B230" s="13" t="s">
        <v>442</v>
      </c>
      <c r="C230" s="13" t="s">
        <v>134</v>
      </c>
      <c r="D230" s="14">
        <f t="shared" si="23"/>
        <v>3.6924170509671335</v>
      </c>
      <c r="E230" s="14">
        <f t="shared" si="24"/>
        <v>4.4309004611605607</v>
      </c>
      <c r="F230" s="14">
        <f t="shared" si="25"/>
        <v>3.0445412587410718</v>
      </c>
      <c r="G230" s="14">
        <f t="shared" si="26"/>
        <v>3.6534495104892857</v>
      </c>
      <c r="H230" s="37">
        <v>3.3567427736064848</v>
      </c>
      <c r="I230" s="37">
        <v>4.0280913283277817</v>
      </c>
      <c r="J230" s="37">
        <v>2.7677647806737014</v>
      </c>
      <c r="K230" s="37">
        <v>3.3213177368084414</v>
      </c>
      <c r="L230" s="34"/>
      <c r="M230" s="34"/>
    </row>
    <row r="231" spans="1:13" ht="67.5" customHeight="1" x14ac:dyDescent="0.25">
      <c r="A231" s="13" t="s">
        <v>443</v>
      </c>
      <c r="B231" s="13" t="s">
        <v>444</v>
      </c>
      <c r="C231" s="13" t="s">
        <v>134</v>
      </c>
      <c r="D231" s="14">
        <f t="shared" si="23"/>
        <v>2.2130077628787372</v>
      </c>
      <c r="E231" s="14">
        <f t="shared" si="24"/>
        <v>2.6556093154544844</v>
      </c>
      <c r="F231" s="14">
        <f t="shared" si="25"/>
        <v>1.8247108457680468</v>
      </c>
      <c r="G231" s="14">
        <f t="shared" si="26"/>
        <v>2.1896530149216558</v>
      </c>
      <c r="H231" s="37">
        <v>2.0118252389806699</v>
      </c>
      <c r="I231" s="37">
        <v>2.4141902867768037</v>
      </c>
      <c r="J231" s="37">
        <v>1.6588280416073151</v>
      </c>
      <c r="K231" s="37">
        <v>1.990593649928778</v>
      </c>
      <c r="L231" s="34"/>
      <c r="M231" s="34"/>
    </row>
    <row r="232" spans="1:13" ht="70.5" customHeight="1" x14ac:dyDescent="0.25">
      <c r="A232" s="13" t="s">
        <v>445</v>
      </c>
      <c r="B232" s="13" t="s">
        <v>446</v>
      </c>
      <c r="C232" s="13" t="s">
        <v>134</v>
      </c>
      <c r="D232" s="14">
        <f t="shared" si="23"/>
        <v>0.95417971329586904</v>
      </c>
      <c r="E232" s="14">
        <f t="shared" si="24"/>
        <v>1.1450156559550428</v>
      </c>
      <c r="F232" s="14">
        <f t="shared" si="25"/>
        <v>0.88510300934177022</v>
      </c>
      <c r="G232" s="14">
        <f t="shared" si="26"/>
        <v>1.0621236112101242</v>
      </c>
      <c r="H232" s="37">
        <v>0.86743610299624452</v>
      </c>
      <c r="I232" s="37">
        <v>1.0409233235954933</v>
      </c>
      <c r="J232" s="37">
        <v>0.80463909940160927</v>
      </c>
      <c r="K232" s="37">
        <v>0.96556691928193106</v>
      </c>
      <c r="L232" s="34"/>
      <c r="M232" s="34"/>
    </row>
    <row r="233" spans="1:13" ht="30" x14ac:dyDescent="0.25">
      <c r="A233" s="16" t="s">
        <v>447</v>
      </c>
      <c r="B233" s="16" t="s">
        <v>448</v>
      </c>
      <c r="C233" s="16"/>
      <c r="D233" s="14">
        <f t="shared" si="23"/>
        <v>0</v>
      </c>
      <c r="E233" s="14">
        <f t="shared" si="24"/>
        <v>0</v>
      </c>
      <c r="F233" s="14">
        <f t="shared" si="25"/>
        <v>0</v>
      </c>
      <c r="G233" s="14">
        <f t="shared" si="26"/>
        <v>0</v>
      </c>
      <c r="H233" s="35"/>
      <c r="I233" s="35"/>
      <c r="J233" s="35"/>
      <c r="K233" s="35"/>
      <c r="L233" s="34"/>
      <c r="M233" s="34"/>
    </row>
    <row r="234" spans="1:13" ht="39" customHeight="1" x14ac:dyDescent="0.25">
      <c r="A234" s="13" t="s">
        <v>449</v>
      </c>
      <c r="B234" s="13" t="s">
        <v>450</v>
      </c>
      <c r="C234" s="13" t="s">
        <v>134</v>
      </c>
      <c r="D234" s="14">
        <f t="shared" si="23"/>
        <v>2.4335890013842647</v>
      </c>
      <c r="E234" s="14">
        <f t="shared" si="24"/>
        <v>2.9203068016611171</v>
      </c>
      <c r="F234" s="14">
        <f t="shared" si="25"/>
        <v>0</v>
      </c>
      <c r="G234" s="14">
        <f t="shared" si="26"/>
        <v>0</v>
      </c>
      <c r="H234" s="37">
        <v>2.2123536376220585</v>
      </c>
      <c r="I234" s="37">
        <v>2.65482436514647</v>
      </c>
      <c r="J234" s="37">
        <v>0</v>
      </c>
      <c r="K234" s="37">
        <v>0</v>
      </c>
      <c r="L234" s="34"/>
      <c r="M234" s="34"/>
    </row>
    <row r="235" spans="1:13" x14ac:dyDescent="0.25">
      <c r="A235" s="16" t="s">
        <v>451</v>
      </c>
      <c r="B235" s="16" t="s">
        <v>452</v>
      </c>
      <c r="C235" s="16"/>
      <c r="D235" s="14">
        <f t="shared" si="23"/>
        <v>0</v>
      </c>
      <c r="E235" s="14">
        <f t="shared" si="24"/>
        <v>0</v>
      </c>
      <c r="F235" s="14">
        <f t="shared" si="25"/>
        <v>0</v>
      </c>
      <c r="G235" s="14">
        <f t="shared" si="26"/>
        <v>0</v>
      </c>
      <c r="H235" s="35"/>
      <c r="I235" s="35"/>
      <c r="J235" s="35"/>
      <c r="K235" s="35"/>
      <c r="L235" s="34"/>
      <c r="M235" s="34"/>
    </row>
    <row r="236" spans="1:13" ht="30" x14ac:dyDescent="0.25">
      <c r="A236" s="16" t="s">
        <v>453</v>
      </c>
      <c r="B236" s="16" t="s">
        <v>454</v>
      </c>
      <c r="C236" s="16"/>
      <c r="D236" s="14">
        <f t="shared" si="23"/>
        <v>0</v>
      </c>
      <c r="E236" s="14">
        <f t="shared" si="24"/>
        <v>0</v>
      </c>
      <c r="F236" s="14">
        <f t="shared" si="25"/>
        <v>0</v>
      </c>
      <c r="G236" s="14">
        <f t="shared" si="26"/>
        <v>0</v>
      </c>
      <c r="H236" s="35"/>
      <c r="I236" s="35"/>
      <c r="J236" s="35"/>
      <c r="K236" s="35"/>
      <c r="L236" s="34"/>
      <c r="M236" s="34"/>
    </row>
    <row r="237" spans="1:13" ht="78" customHeight="1" x14ac:dyDescent="0.25">
      <c r="A237" s="13" t="s">
        <v>455</v>
      </c>
      <c r="B237" s="13" t="s">
        <v>456</v>
      </c>
      <c r="C237" s="13" t="s">
        <v>134</v>
      </c>
      <c r="D237" s="14">
        <f t="shared" si="23"/>
        <v>1.6317334562318955</v>
      </c>
      <c r="E237" s="14">
        <f t="shared" si="24"/>
        <v>1.9580801474782745</v>
      </c>
      <c r="F237" s="14">
        <f t="shared" si="25"/>
        <v>1.0090707039982727</v>
      </c>
      <c r="G237" s="14">
        <f t="shared" si="26"/>
        <v>1.2108848447979272</v>
      </c>
      <c r="H237" s="37">
        <v>1.4833940511199049</v>
      </c>
      <c r="I237" s="37">
        <v>1.7800728613438859</v>
      </c>
      <c r="J237" s="37">
        <v>0.91733700363479331</v>
      </c>
      <c r="K237" s="37">
        <v>1.100804404361752</v>
      </c>
      <c r="L237" s="34"/>
      <c r="M237" s="34"/>
    </row>
    <row r="238" spans="1:13" ht="34.5" customHeight="1" x14ac:dyDescent="0.25">
      <c r="A238" s="13" t="s">
        <v>457</v>
      </c>
      <c r="B238" s="13" t="s">
        <v>458</v>
      </c>
      <c r="C238" s="13" t="s">
        <v>134</v>
      </c>
      <c r="D238" s="14">
        <f t="shared" si="23"/>
        <v>1.6317334562318955</v>
      </c>
      <c r="E238" s="14">
        <f t="shared" si="24"/>
        <v>1.9580801474782745</v>
      </c>
      <c r="F238" s="14">
        <f t="shared" si="25"/>
        <v>1.0090707039982727</v>
      </c>
      <c r="G238" s="14">
        <f t="shared" si="26"/>
        <v>1.2108848447979272</v>
      </c>
      <c r="H238" s="37">
        <v>1.4833940511199049</v>
      </c>
      <c r="I238" s="37">
        <v>1.7800728613438859</v>
      </c>
      <c r="J238" s="37">
        <v>0.91733700363479331</v>
      </c>
      <c r="K238" s="37">
        <v>1.100804404361752</v>
      </c>
      <c r="L238" s="34"/>
      <c r="M238" s="34"/>
    </row>
    <row r="239" spans="1:13" ht="38.25" customHeight="1" x14ac:dyDescent="0.25">
      <c r="A239" s="13" t="s">
        <v>459</v>
      </c>
      <c r="B239" s="13" t="s">
        <v>460</v>
      </c>
      <c r="C239" s="13" t="s">
        <v>134</v>
      </c>
      <c r="D239" s="14">
        <f t="shared" si="23"/>
        <v>2.3092871991679229</v>
      </c>
      <c r="E239" s="14">
        <f t="shared" si="24"/>
        <v>2.7711446390015073</v>
      </c>
      <c r="F239" s="14">
        <f t="shared" si="25"/>
        <v>1.4280727351020319</v>
      </c>
      <c r="G239" s="14">
        <f t="shared" si="26"/>
        <v>1.713687282122438</v>
      </c>
      <c r="H239" s="37">
        <v>2.0993519992435661</v>
      </c>
      <c r="I239" s="37">
        <v>2.5192223990922793</v>
      </c>
      <c r="J239" s="37">
        <v>1.298247941001847</v>
      </c>
      <c r="K239" s="37">
        <v>1.5578975292022164</v>
      </c>
      <c r="L239" s="34"/>
      <c r="M239" s="34"/>
    </row>
    <row r="240" spans="1:13" ht="61.5" customHeight="1" x14ac:dyDescent="0.25">
      <c r="A240" s="13" t="s">
        <v>461</v>
      </c>
      <c r="B240" s="13" t="s">
        <v>462</v>
      </c>
      <c r="C240" s="13" t="s">
        <v>134</v>
      </c>
      <c r="D240" s="14">
        <f t="shared" si="23"/>
        <v>2.9868409421039495</v>
      </c>
      <c r="E240" s="14">
        <f t="shared" si="24"/>
        <v>3.584209130524739</v>
      </c>
      <c r="F240" s="14">
        <f t="shared" si="25"/>
        <v>1.8470747662057911</v>
      </c>
      <c r="G240" s="14">
        <f t="shared" si="26"/>
        <v>2.2164897194469493</v>
      </c>
      <c r="H240" s="37">
        <v>2.7153099473672264</v>
      </c>
      <c r="I240" s="37">
        <v>3.2583719368406716</v>
      </c>
      <c r="J240" s="37">
        <v>1.6791588783689009</v>
      </c>
      <c r="K240" s="37">
        <v>2.014990654042681</v>
      </c>
      <c r="L240" s="34"/>
      <c r="M240" s="34"/>
    </row>
    <row r="241" spans="1:13" ht="61.5" customHeight="1" x14ac:dyDescent="0.25">
      <c r="A241" s="13" t="s">
        <v>463</v>
      </c>
      <c r="B241" s="13" t="s">
        <v>464</v>
      </c>
      <c r="C241" s="13" t="s">
        <v>134</v>
      </c>
      <c r="D241" s="14">
        <f t="shared" si="23"/>
        <v>2.3092871991679229</v>
      </c>
      <c r="E241" s="14">
        <f t="shared" si="24"/>
        <v>2.7711446390015073</v>
      </c>
      <c r="F241" s="14">
        <f t="shared" si="25"/>
        <v>1.4280727351020319</v>
      </c>
      <c r="G241" s="14">
        <f t="shared" si="26"/>
        <v>1.713687282122438</v>
      </c>
      <c r="H241" s="37">
        <v>2.0993519992435661</v>
      </c>
      <c r="I241" s="37">
        <v>2.5192223990922793</v>
      </c>
      <c r="J241" s="37">
        <v>1.298247941001847</v>
      </c>
      <c r="K241" s="37">
        <v>1.5578975292022164</v>
      </c>
      <c r="L241" s="34"/>
      <c r="M241" s="34"/>
    </row>
    <row r="242" spans="1:13" ht="39" customHeight="1" x14ac:dyDescent="0.25">
      <c r="A242" s="13" t="s">
        <v>465</v>
      </c>
      <c r="B242" s="13" t="s">
        <v>466</v>
      </c>
      <c r="C242" s="13" t="s">
        <v>134</v>
      </c>
      <c r="D242" s="14">
        <f t="shared" si="23"/>
        <v>3.7290041659396875</v>
      </c>
      <c r="E242" s="14">
        <f t="shared" si="24"/>
        <v>4.4748049991276249</v>
      </c>
      <c r="F242" s="14">
        <f t="shared" si="25"/>
        <v>5.1771902573406008</v>
      </c>
      <c r="G242" s="14">
        <f t="shared" si="26"/>
        <v>6.2126283088087204</v>
      </c>
      <c r="H242" s="37">
        <v>3.3900037872178976</v>
      </c>
      <c r="I242" s="37">
        <v>4.068004544661477</v>
      </c>
      <c r="J242" s="37">
        <v>4.7065365975823639</v>
      </c>
      <c r="K242" s="37">
        <v>5.6478439170988359</v>
      </c>
      <c r="L242" s="34"/>
      <c r="M242" s="34"/>
    </row>
    <row r="243" spans="1:13" ht="30.75" customHeight="1" x14ac:dyDescent="0.25">
      <c r="A243" s="13" t="s">
        <v>467</v>
      </c>
      <c r="B243" s="13" t="s">
        <v>468</v>
      </c>
      <c r="C243" s="13" t="s">
        <v>134</v>
      </c>
      <c r="D243" s="14">
        <f t="shared" si="23"/>
        <v>3.7290041659396875</v>
      </c>
      <c r="E243" s="14">
        <f t="shared" si="24"/>
        <v>4.4748049991276249</v>
      </c>
      <c r="F243" s="14">
        <f t="shared" si="25"/>
        <v>3.7308333333333339</v>
      </c>
      <c r="G243" s="14">
        <f t="shared" si="26"/>
        <v>4.4770000000000003</v>
      </c>
      <c r="H243" s="37">
        <v>3.3900037872178976</v>
      </c>
      <c r="I243" s="37">
        <v>4.068004544661477</v>
      </c>
      <c r="J243" s="37">
        <v>3.3916666666666671</v>
      </c>
      <c r="K243" s="37">
        <v>4.07</v>
      </c>
      <c r="L243" s="34"/>
      <c r="M243" s="34"/>
    </row>
    <row r="244" spans="1:13" ht="30" x14ac:dyDescent="0.25">
      <c r="A244" s="13" t="s">
        <v>469</v>
      </c>
      <c r="B244" s="13" t="s">
        <v>470</v>
      </c>
      <c r="C244" s="13" t="s">
        <v>134</v>
      </c>
      <c r="D244" s="14">
        <f t="shared" si="23"/>
        <v>5.2588696057876856</v>
      </c>
      <c r="E244" s="14">
        <f t="shared" si="24"/>
        <v>6.3106435269452223</v>
      </c>
      <c r="F244" s="14">
        <f t="shared" si="25"/>
        <v>3.7308333333333339</v>
      </c>
      <c r="G244" s="14">
        <f t="shared" si="26"/>
        <v>4.4770000000000003</v>
      </c>
      <c r="H244" s="37">
        <v>4.7807905507160777</v>
      </c>
      <c r="I244" s="37">
        <v>5.7369486608592926</v>
      </c>
      <c r="J244" s="37">
        <v>3.3916666666666671</v>
      </c>
      <c r="K244" s="37">
        <v>4.07</v>
      </c>
      <c r="L244" s="34"/>
      <c r="M244" s="34"/>
    </row>
    <row r="245" spans="1:13" x14ac:dyDescent="0.25">
      <c r="A245" s="13" t="s">
        <v>471</v>
      </c>
      <c r="B245" s="13" t="s">
        <v>472</v>
      </c>
      <c r="C245" s="13" t="s">
        <v>134</v>
      </c>
      <c r="D245" s="14">
        <f t="shared" si="23"/>
        <v>4.1715692082066402</v>
      </c>
      <c r="E245" s="14">
        <f t="shared" si="24"/>
        <v>5.0058830498479683</v>
      </c>
      <c r="F245" s="14">
        <f t="shared" si="25"/>
        <v>4.1708333333333334</v>
      </c>
      <c r="G245" s="14">
        <f t="shared" si="26"/>
        <v>5.0049999999999999</v>
      </c>
      <c r="H245" s="37">
        <v>3.7923356438242184</v>
      </c>
      <c r="I245" s="37">
        <v>4.5508027725890621</v>
      </c>
      <c r="J245" s="37">
        <v>3.7916666666666665</v>
      </c>
      <c r="K245" s="37">
        <v>4.55</v>
      </c>
      <c r="L245" s="34"/>
      <c r="M245" s="34"/>
    </row>
    <row r="246" spans="1:13" ht="30" x14ac:dyDescent="0.25">
      <c r="A246" s="13" t="s">
        <v>473</v>
      </c>
      <c r="B246" s="13" t="s">
        <v>474</v>
      </c>
      <c r="C246" s="13" t="s">
        <v>134</v>
      </c>
      <c r="D246" s="14">
        <f t="shared" si="23"/>
        <v>1.5060362688075302</v>
      </c>
      <c r="E246" s="14">
        <f t="shared" si="24"/>
        <v>1.807243522569036</v>
      </c>
      <c r="F246" s="14">
        <f t="shared" si="25"/>
        <v>1.1974359143625404</v>
      </c>
      <c r="G246" s="14">
        <f t="shared" si="26"/>
        <v>1.4369230972350482</v>
      </c>
      <c r="H246" s="37">
        <v>1.3691238807341182</v>
      </c>
      <c r="I246" s="37">
        <v>1.6429486568809417</v>
      </c>
      <c r="J246" s="37">
        <v>1.0885781039659457</v>
      </c>
      <c r="K246" s="37">
        <v>1.3062937247591346</v>
      </c>
      <c r="L246" s="34"/>
      <c r="M246" s="34"/>
    </row>
    <row r="247" spans="1:13" ht="45" x14ac:dyDescent="0.25">
      <c r="A247" s="13" t="s">
        <v>475</v>
      </c>
      <c r="B247" s="13" t="s">
        <v>476</v>
      </c>
      <c r="C247" s="13" t="s">
        <v>134</v>
      </c>
      <c r="D247" s="14">
        <f t="shared" si="23"/>
        <v>8.5608279414767718</v>
      </c>
      <c r="E247" s="14">
        <f t="shared" si="24"/>
        <v>10.272993529772126</v>
      </c>
      <c r="F247" s="14">
        <f t="shared" si="25"/>
        <v>3.1745340045828825</v>
      </c>
      <c r="G247" s="14">
        <f t="shared" si="26"/>
        <v>3.8094408054994586</v>
      </c>
      <c r="H247" s="37">
        <v>7.7825708558879736</v>
      </c>
      <c r="I247" s="37">
        <v>9.3390850270655683</v>
      </c>
      <c r="J247" s="37">
        <v>2.8859400041662564</v>
      </c>
      <c r="K247" s="37">
        <v>3.4631280049995077</v>
      </c>
      <c r="L247" s="34"/>
      <c r="M247" s="34"/>
    </row>
    <row r="248" spans="1:13" x14ac:dyDescent="0.25">
      <c r="A248" s="13" t="s">
        <v>477</v>
      </c>
      <c r="B248" s="13" t="s">
        <v>194</v>
      </c>
      <c r="C248" s="13" t="s">
        <v>134</v>
      </c>
      <c r="D248" s="14">
        <f t="shared" si="23"/>
        <v>2.2439012015656439</v>
      </c>
      <c r="E248" s="14">
        <f t="shared" si="24"/>
        <v>2.6926814418787726</v>
      </c>
      <c r="F248" s="14">
        <f t="shared" si="25"/>
        <v>0.80923307785614218</v>
      </c>
      <c r="G248" s="14">
        <f t="shared" si="26"/>
        <v>0.97107969342737055</v>
      </c>
      <c r="H248" s="37">
        <v>2.0399101832414943</v>
      </c>
      <c r="I248" s="37">
        <v>2.447892219889793</v>
      </c>
      <c r="J248" s="37">
        <v>0.73566643441467461</v>
      </c>
      <c r="K248" s="37">
        <v>0.88279972129760953</v>
      </c>
      <c r="L248" s="34"/>
      <c r="M248" s="34"/>
    </row>
    <row r="249" spans="1:13" x14ac:dyDescent="0.25">
      <c r="A249" s="13" t="s">
        <v>478</v>
      </c>
      <c r="B249" s="13" t="s">
        <v>479</v>
      </c>
      <c r="C249" s="13" t="s">
        <v>134</v>
      </c>
      <c r="D249" s="14">
        <f t="shared" si="23"/>
        <v>3.8246635996199938</v>
      </c>
      <c r="E249" s="14">
        <f t="shared" si="24"/>
        <v>4.5895963195439924</v>
      </c>
      <c r="F249" s="14">
        <f t="shared" si="25"/>
        <v>2.371510404632482</v>
      </c>
      <c r="G249" s="14">
        <f t="shared" si="26"/>
        <v>2.8458124855589784</v>
      </c>
      <c r="H249" s="37">
        <v>3.4769669087454487</v>
      </c>
      <c r="I249" s="37">
        <v>4.172360290494538</v>
      </c>
      <c r="J249" s="37">
        <v>2.1559185496658926</v>
      </c>
      <c r="K249" s="37">
        <v>2.5871022595990709</v>
      </c>
      <c r="L249" s="34"/>
      <c r="M249" s="34"/>
    </row>
    <row r="250" spans="1:13" x14ac:dyDescent="0.25">
      <c r="A250" s="13" t="s">
        <v>480</v>
      </c>
      <c r="B250" s="13" t="s">
        <v>481</v>
      </c>
      <c r="C250" s="13" t="s">
        <v>134</v>
      </c>
      <c r="D250" s="14">
        <f t="shared" si="23"/>
        <v>3.962990747796308</v>
      </c>
      <c r="E250" s="14">
        <f t="shared" si="24"/>
        <v>4.7555888973555689</v>
      </c>
      <c r="F250" s="14">
        <f t="shared" si="25"/>
        <v>3.2088378969565943</v>
      </c>
      <c r="G250" s="14">
        <f t="shared" si="26"/>
        <v>3.8506054763479129</v>
      </c>
      <c r="H250" s="37">
        <v>3.602718861633007</v>
      </c>
      <c r="I250" s="37">
        <v>4.3232626339596081</v>
      </c>
      <c r="J250" s="37">
        <v>2.917125360869631</v>
      </c>
      <c r="K250" s="37">
        <v>3.5005504330435571</v>
      </c>
      <c r="L250" s="34"/>
      <c r="M250" s="34"/>
    </row>
    <row r="251" spans="1:13" ht="30" x14ac:dyDescent="0.25">
      <c r="A251" s="13" t="s">
        <v>482</v>
      </c>
      <c r="B251" s="13" t="s">
        <v>483</v>
      </c>
      <c r="C251" s="13" t="s">
        <v>134</v>
      </c>
      <c r="D251" s="14">
        <f t="shared" si="23"/>
        <v>3.962990747796308</v>
      </c>
      <c r="E251" s="14">
        <f t="shared" si="24"/>
        <v>4.7555888973555689</v>
      </c>
      <c r="F251" s="14">
        <f t="shared" si="25"/>
        <v>3.2088378969565943</v>
      </c>
      <c r="G251" s="14">
        <f t="shared" si="26"/>
        <v>3.8506054763479129</v>
      </c>
      <c r="H251" s="37">
        <v>3.602718861633007</v>
      </c>
      <c r="I251" s="37">
        <v>4.3232626339596081</v>
      </c>
      <c r="J251" s="37">
        <v>2.917125360869631</v>
      </c>
      <c r="K251" s="37">
        <v>3.5005504330435571</v>
      </c>
      <c r="L251" s="34"/>
      <c r="M251" s="34"/>
    </row>
    <row r="252" spans="1:13" ht="82.5" customHeight="1" x14ac:dyDescent="0.25">
      <c r="A252" s="13" t="s">
        <v>484</v>
      </c>
      <c r="B252" s="13" t="s">
        <v>485</v>
      </c>
      <c r="C252" s="13" t="s">
        <v>134</v>
      </c>
      <c r="D252" s="14">
        <f t="shared" si="23"/>
        <v>5.0058830498479683</v>
      </c>
      <c r="E252" s="14">
        <f t="shared" si="24"/>
        <v>6.0070596598175623</v>
      </c>
      <c r="F252" s="14">
        <f t="shared" si="25"/>
        <v>5.0049999999999999</v>
      </c>
      <c r="G252" s="14">
        <f t="shared" si="26"/>
        <v>6.0060000000000002</v>
      </c>
      <c r="H252" s="37">
        <v>4.5508027725890621</v>
      </c>
      <c r="I252" s="37">
        <v>5.4609633271068745</v>
      </c>
      <c r="J252" s="37">
        <v>4.55</v>
      </c>
      <c r="K252" s="37">
        <v>5.46</v>
      </c>
      <c r="L252" s="34"/>
      <c r="M252" s="34"/>
    </row>
    <row r="253" spans="1:13" ht="42.75" customHeight="1" x14ac:dyDescent="0.25">
      <c r="A253" s="13" t="s">
        <v>486</v>
      </c>
      <c r="B253" s="13" t="s">
        <v>487</v>
      </c>
      <c r="C253" s="13" t="s">
        <v>134</v>
      </c>
      <c r="D253" s="14">
        <f t="shared" si="23"/>
        <v>6.2573538123099626</v>
      </c>
      <c r="E253" s="14">
        <f t="shared" si="24"/>
        <v>7.5088245747719551</v>
      </c>
      <c r="F253" s="14">
        <f t="shared" si="25"/>
        <v>5.7759082145218708</v>
      </c>
      <c r="G253" s="14">
        <f t="shared" si="26"/>
        <v>6.9310898574262438</v>
      </c>
      <c r="H253" s="37">
        <v>5.6885034657363294</v>
      </c>
      <c r="I253" s="37">
        <v>6.8262041588835949</v>
      </c>
      <c r="J253" s="37">
        <v>5.2508256495653365</v>
      </c>
      <c r="K253" s="37">
        <v>6.3009907794784032</v>
      </c>
      <c r="L253" s="34"/>
      <c r="M253" s="34"/>
    </row>
    <row r="254" spans="1:13" ht="25.5" customHeight="1" x14ac:dyDescent="0.25">
      <c r="A254" s="13" t="s">
        <v>488</v>
      </c>
      <c r="B254" s="13" t="s">
        <v>489</v>
      </c>
      <c r="C254" s="13" t="s">
        <v>134</v>
      </c>
      <c r="D254" s="14">
        <f t="shared" si="23"/>
        <v>6.2573538123099626</v>
      </c>
      <c r="E254" s="14">
        <f t="shared" si="24"/>
        <v>7.5088245747719551</v>
      </c>
      <c r="F254" s="14">
        <f t="shared" si="25"/>
        <v>5.7759082145218708</v>
      </c>
      <c r="G254" s="14">
        <f t="shared" si="26"/>
        <v>6.9310898574262438</v>
      </c>
      <c r="H254" s="37">
        <v>5.6885034657363294</v>
      </c>
      <c r="I254" s="37">
        <v>6.8262041588835949</v>
      </c>
      <c r="J254" s="37">
        <v>5.2508256495653365</v>
      </c>
      <c r="K254" s="37">
        <v>6.3009907794784032</v>
      </c>
      <c r="L254" s="34"/>
      <c r="M254" s="34"/>
    </row>
    <row r="255" spans="1:13" ht="51.75" customHeight="1" x14ac:dyDescent="0.25">
      <c r="A255" s="13" t="s">
        <v>490</v>
      </c>
      <c r="B255" s="13" t="s">
        <v>491</v>
      </c>
      <c r="C255" s="13" t="s">
        <v>134</v>
      </c>
      <c r="D255" s="14">
        <f t="shared" si="23"/>
        <v>4.7425828635287921</v>
      </c>
      <c r="E255" s="14">
        <f t="shared" si="24"/>
        <v>5.6910994362345511</v>
      </c>
      <c r="F255" s="14">
        <f t="shared" si="25"/>
        <v>4.2687187283384675</v>
      </c>
      <c r="G255" s="14">
        <f t="shared" si="26"/>
        <v>5.1224624740061611</v>
      </c>
      <c r="H255" s="37">
        <v>4.3114389668443565</v>
      </c>
      <c r="I255" s="37">
        <v>5.1737267602132277</v>
      </c>
      <c r="J255" s="37">
        <v>3.8806533893986068</v>
      </c>
      <c r="K255" s="37">
        <v>4.6567840672783278</v>
      </c>
      <c r="L255" s="34"/>
      <c r="M255" s="34"/>
    </row>
    <row r="256" spans="1:13" ht="62.25" customHeight="1" x14ac:dyDescent="0.25">
      <c r="A256" s="13" t="s">
        <v>492</v>
      </c>
      <c r="B256" s="13" t="s">
        <v>493</v>
      </c>
      <c r="C256" s="13" t="s">
        <v>134</v>
      </c>
      <c r="D256" s="14">
        <f t="shared" si="23"/>
        <v>6.5974161782750746</v>
      </c>
      <c r="E256" s="14">
        <f t="shared" si="24"/>
        <v>7.9168994139300892</v>
      </c>
      <c r="F256" s="14">
        <f t="shared" si="25"/>
        <v>6.6000000000000005</v>
      </c>
      <c r="G256" s="14">
        <f t="shared" si="26"/>
        <v>7.9200000000000008</v>
      </c>
      <c r="H256" s="37">
        <v>5.997651071159158</v>
      </c>
      <c r="I256" s="37">
        <v>7.1971812853909896</v>
      </c>
      <c r="J256" s="37">
        <v>6</v>
      </c>
      <c r="K256" s="37">
        <v>7.2</v>
      </c>
      <c r="L256" s="34"/>
      <c r="M256" s="34"/>
    </row>
    <row r="257" spans="1:13" ht="37.5" customHeight="1" x14ac:dyDescent="0.25">
      <c r="A257" s="13" t="s">
        <v>494</v>
      </c>
      <c r="B257" s="13" t="s">
        <v>495</v>
      </c>
      <c r="C257" s="13" t="s">
        <v>134</v>
      </c>
      <c r="D257" s="14">
        <f t="shared" si="23"/>
        <v>4.7425828635287921</v>
      </c>
      <c r="E257" s="14">
        <f t="shared" si="24"/>
        <v>5.6910994362345511</v>
      </c>
      <c r="F257" s="14">
        <f t="shared" si="25"/>
        <v>4.2687187283384675</v>
      </c>
      <c r="G257" s="14">
        <f t="shared" si="26"/>
        <v>5.1224624740061611</v>
      </c>
      <c r="H257" s="37">
        <v>4.3114389668443565</v>
      </c>
      <c r="I257" s="37">
        <v>5.1737267602132277</v>
      </c>
      <c r="J257" s="37">
        <v>3.8806533893986068</v>
      </c>
      <c r="K257" s="37">
        <v>4.6567840672783278</v>
      </c>
      <c r="L257" s="34"/>
      <c r="M257" s="34"/>
    </row>
    <row r="258" spans="1:13" ht="24" customHeight="1" x14ac:dyDescent="0.25">
      <c r="A258" s="13" t="s">
        <v>496</v>
      </c>
      <c r="B258" s="13" t="s">
        <v>497</v>
      </c>
      <c r="C258" s="13" t="s">
        <v>134</v>
      </c>
      <c r="D258" s="14">
        <f t="shared" si="23"/>
        <v>3.0799479110007102</v>
      </c>
      <c r="E258" s="14">
        <f t="shared" si="24"/>
        <v>3.695937493200852</v>
      </c>
      <c r="F258" s="14">
        <f t="shared" si="25"/>
        <v>3.08</v>
      </c>
      <c r="G258" s="14">
        <f t="shared" si="26"/>
        <v>3.6960000000000002</v>
      </c>
      <c r="H258" s="37">
        <v>2.7999526463642819</v>
      </c>
      <c r="I258" s="37">
        <v>3.3599431756371381</v>
      </c>
      <c r="J258" s="37">
        <v>2.8</v>
      </c>
      <c r="K258" s="37">
        <v>3.36</v>
      </c>
      <c r="L258" s="34"/>
      <c r="M258" s="34"/>
    </row>
    <row r="259" spans="1:13" ht="60.75" customHeight="1" x14ac:dyDescent="0.25">
      <c r="A259" s="13" t="s">
        <v>498</v>
      </c>
      <c r="B259" s="13" t="s">
        <v>499</v>
      </c>
      <c r="C259" s="13" t="s">
        <v>134</v>
      </c>
      <c r="D259" s="14">
        <f t="shared" si="23"/>
        <v>2.5988512040776208</v>
      </c>
      <c r="E259" s="14">
        <f t="shared" si="24"/>
        <v>3.1186214448931451</v>
      </c>
      <c r="F259" s="14">
        <f t="shared" si="25"/>
        <v>1.9347867117754769</v>
      </c>
      <c r="G259" s="14">
        <f t="shared" si="26"/>
        <v>2.3217440541305723</v>
      </c>
      <c r="H259" s="37">
        <v>2.3625920037069279</v>
      </c>
      <c r="I259" s="37">
        <v>2.8351104044483133</v>
      </c>
      <c r="J259" s="37">
        <v>1.7588970107049788</v>
      </c>
      <c r="K259" s="37">
        <v>2.1106764128459745</v>
      </c>
      <c r="L259" s="34"/>
      <c r="M259" s="34"/>
    </row>
    <row r="260" spans="1:13" ht="49.5" customHeight="1" x14ac:dyDescent="0.25">
      <c r="A260" s="13" t="s">
        <v>500</v>
      </c>
      <c r="B260" s="13" t="s">
        <v>501</v>
      </c>
      <c r="C260" s="13" t="s">
        <v>134</v>
      </c>
      <c r="D260" s="14">
        <f t="shared" si="23"/>
        <v>3.8508440808496247</v>
      </c>
      <c r="E260" s="14">
        <f t="shared" si="24"/>
        <v>4.6210128970195496</v>
      </c>
      <c r="F260" s="14">
        <f t="shared" si="25"/>
        <v>3.850000000000001</v>
      </c>
      <c r="G260" s="14">
        <f t="shared" si="26"/>
        <v>4.620000000000001</v>
      </c>
      <c r="H260" s="37">
        <v>3.5007673462269313</v>
      </c>
      <c r="I260" s="37">
        <v>4.2009208154723172</v>
      </c>
      <c r="J260" s="37">
        <v>3.5000000000000004</v>
      </c>
      <c r="K260" s="37">
        <v>4.2</v>
      </c>
      <c r="L260" s="34"/>
      <c r="M260" s="34"/>
    </row>
    <row r="261" spans="1:13" ht="39" customHeight="1" x14ac:dyDescent="0.25">
      <c r="A261" s="13" t="s">
        <v>502</v>
      </c>
      <c r="B261" s="13" t="s">
        <v>503</v>
      </c>
      <c r="C261" s="13" t="s">
        <v>134</v>
      </c>
      <c r="D261" s="14">
        <f t="shared" si="23"/>
        <v>2.2254536390917368</v>
      </c>
      <c r="E261" s="14">
        <f t="shared" si="24"/>
        <v>2.6705443669100837</v>
      </c>
      <c r="F261" s="14">
        <f t="shared" si="25"/>
        <v>2.1208171836887697</v>
      </c>
      <c r="G261" s="14">
        <f t="shared" si="26"/>
        <v>2.5449806204265233</v>
      </c>
      <c r="H261" s="37">
        <v>2.0231396719015788</v>
      </c>
      <c r="I261" s="37">
        <v>2.4277676062818943</v>
      </c>
      <c r="J261" s="37">
        <v>1.9280156215352449</v>
      </c>
      <c r="K261" s="37">
        <v>2.3136187458422937</v>
      </c>
      <c r="L261" s="34"/>
      <c r="M261" s="34"/>
    </row>
    <row r="262" spans="1:13" ht="51" customHeight="1" x14ac:dyDescent="0.25">
      <c r="A262" s="16" t="s">
        <v>504</v>
      </c>
      <c r="B262" s="16" t="s">
        <v>505</v>
      </c>
      <c r="C262" s="16"/>
      <c r="D262" s="14">
        <f t="shared" si="23"/>
        <v>0</v>
      </c>
      <c r="E262" s="14">
        <f t="shared" si="24"/>
        <v>0</v>
      </c>
      <c r="F262" s="14">
        <f t="shared" si="25"/>
        <v>0</v>
      </c>
      <c r="G262" s="14">
        <f t="shared" si="26"/>
        <v>0</v>
      </c>
      <c r="H262" s="35"/>
      <c r="I262" s="35"/>
      <c r="J262" s="35"/>
      <c r="K262" s="35"/>
      <c r="L262" s="34"/>
      <c r="M262" s="34"/>
    </row>
    <row r="263" spans="1:13" ht="30" x14ac:dyDescent="0.25">
      <c r="A263" s="13" t="s">
        <v>506</v>
      </c>
      <c r="B263" s="13" t="s">
        <v>507</v>
      </c>
      <c r="C263" s="13" t="s">
        <v>134</v>
      </c>
      <c r="D263" s="14">
        <f t="shared" si="23"/>
        <v>3.0319930714238912</v>
      </c>
      <c r="E263" s="14">
        <f t="shared" si="24"/>
        <v>3.6383916857086693</v>
      </c>
      <c r="F263" s="14">
        <f t="shared" si="25"/>
        <v>2.1497630130838634</v>
      </c>
      <c r="G263" s="14">
        <f t="shared" si="26"/>
        <v>2.579715615700636</v>
      </c>
      <c r="H263" s="37">
        <v>2.7563573376580828</v>
      </c>
      <c r="I263" s="37">
        <v>3.3076288051896992</v>
      </c>
      <c r="J263" s="37">
        <v>1.9543300118944211</v>
      </c>
      <c r="K263" s="37">
        <v>2.3451960142733053</v>
      </c>
      <c r="L263" s="34"/>
      <c r="M263" s="34"/>
    </row>
    <row r="264" spans="1:13" ht="24" customHeight="1" x14ac:dyDescent="0.25">
      <c r="A264" s="13" t="s">
        <v>508</v>
      </c>
      <c r="B264" s="13" t="s">
        <v>509</v>
      </c>
      <c r="C264" s="13" t="s">
        <v>134</v>
      </c>
      <c r="D264" s="14">
        <f t="shared" si="23"/>
        <v>2.2378996479557296</v>
      </c>
      <c r="E264" s="14">
        <f t="shared" si="24"/>
        <v>2.6854795775468756</v>
      </c>
      <c r="F264" s="14">
        <f t="shared" si="25"/>
        <v>2.1497630130838634</v>
      </c>
      <c r="G264" s="14">
        <f t="shared" si="26"/>
        <v>2.579715615700636</v>
      </c>
      <c r="H264" s="37">
        <v>2.0344542254142994</v>
      </c>
      <c r="I264" s="37">
        <v>2.4413450704971593</v>
      </c>
      <c r="J264" s="37">
        <v>1.9543300118944211</v>
      </c>
      <c r="K264" s="37">
        <v>2.3451960142733053</v>
      </c>
      <c r="L264" s="34"/>
      <c r="M264" s="34"/>
    </row>
    <row r="265" spans="1:13" ht="47.25" customHeight="1" x14ac:dyDescent="0.25">
      <c r="A265" s="13" t="s">
        <v>510</v>
      </c>
      <c r="B265" s="13" t="s">
        <v>511</v>
      </c>
      <c r="C265" s="13" t="s">
        <v>134</v>
      </c>
      <c r="D265" s="14">
        <f t="shared" si="23"/>
        <v>2.4439446164288472</v>
      </c>
      <c r="E265" s="14">
        <f t="shared" si="24"/>
        <v>2.9327335397146164</v>
      </c>
      <c r="F265" s="14">
        <f t="shared" si="25"/>
        <v>2.1497630130838634</v>
      </c>
      <c r="G265" s="14">
        <f t="shared" si="26"/>
        <v>2.579715615700636</v>
      </c>
      <c r="H265" s="37">
        <v>2.2217678331171338</v>
      </c>
      <c r="I265" s="37">
        <v>2.6661213997405602</v>
      </c>
      <c r="J265" s="37">
        <v>1.9543300118944211</v>
      </c>
      <c r="K265" s="37">
        <v>2.3451960142733053</v>
      </c>
      <c r="L265" s="34"/>
      <c r="M265" s="34"/>
    </row>
    <row r="266" spans="1:13" ht="53.25" customHeight="1" x14ac:dyDescent="0.25">
      <c r="A266" s="13" t="s">
        <v>512</v>
      </c>
      <c r="B266" s="13" t="s">
        <v>513</v>
      </c>
      <c r="C266" s="13" t="s">
        <v>134</v>
      </c>
      <c r="D266" s="14">
        <f t="shared" si="23"/>
        <v>3.0035298299087807</v>
      </c>
      <c r="E266" s="14">
        <f t="shared" si="24"/>
        <v>3.6042357958905367</v>
      </c>
      <c r="F266" s="14">
        <f t="shared" si="25"/>
        <v>2.919190984402424</v>
      </c>
      <c r="G266" s="14">
        <f t="shared" si="26"/>
        <v>3.5030291812829089</v>
      </c>
      <c r="H266" s="37">
        <v>2.7304816635534368</v>
      </c>
      <c r="I266" s="37">
        <v>3.2765779962641242</v>
      </c>
      <c r="J266" s="37">
        <v>2.6538099858203852</v>
      </c>
      <c r="K266" s="37">
        <v>3.1845719829844623</v>
      </c>
      <c r="L266" s="34"/>
      <c r="M266" s="34"/>
    </row>
    <row r="267" spans="1:13" ht="92.25" customHeight="1" x14ac:dyDescent="0.25">
      <c r="A267" s="13" t="s">
        <v>514</v>
      </c>
      <c r="B267" s="13" t="s">
        <v>515</v>
      </c>
      <c r="C267" s="13" t="s">
        <v>134</v>
      </c>
      <c r="D267" s="14">
        <f t="shared" si="23"/>
        <v>2.4439446164288472</v>
      </c>
      <c r="E267" s="14">
        <f t="shared" si="24"/>
        <v>2.9327335397146164</v>
      </c>
      <c r="F267" s="14">
        <f t="shared" si="25"/>
        <v>2.1497630130838634</v>
      </c>
      <c r="G267" s="14">
        <f t="shared" si="26"/>
        <v>2.579715615700636</v>
      </c>
      <c r="H267" s="37">
        <v>2.2217678331171338</v>
      </c>
      <c r="I267" s="37">
        <v>2.6661213997405602</v>
      </c>
      <c r="J267" s="37">
        <v>1.9543300118944211</v>
      </c>
      <c r="K267" s="37">
        <v>2.3451960142733053</v>
      </c>
      <c r="L267" s="34"/>
      <c r="M267" s="34"/>
    </row>
    <row r="268" spans="1:13" ht="54" customHeight="1" x14ac:dyDescent="0.25">
      <c r="A268" s="13" t="s">
        <v>516</v>
      </c>
      <c r="B268" s="13" t="s">
        <v>517</v>
      </c>
      <c r="C268" s="13" t="s">
        <v>134</v>
      </c>
      <c r="D268" s="14">
        <f t="shared" si="23"/>
        <v>4.7645605408089713</v>
      </c>
      <c r="E268" s="14">
        <f t="shared" si="24"/>
        <v>5.717472648970765</v>
      </c>
      <c r="F268" s="14">
        <f t="shared" si="25"/>
        <v>3.6550455634151202</v>
      </c>
      <c r="G268" s="14">
        <f t="shared" si="26"/>
        <v>4.3860546760981443</v>
      </c>
      <c r="H268" s="37">
        <v>4.3314186734627009</v>
      </c>
      <c r="I268" s="37">
        <v>5.1977024081552408</v>
      </c>
      <c r="J268" s="37">
        <v>3.3227686940137455</v>
      </c>
      <c r="K268" s="37">
        <v>3.9873224328164945</v>
      </c>
      <c r="L268" s="34"/>
      <c r="M268" s="34"/>
    </row>
    <row r="269" spans="1:13" ht="59.25" customHeight="1" x14ac:dyDescent="0.25">
      <c r="A269" s="16" t="s">
        <v>518</v>
      </c>
      <c r="B269" s="16" t="s">
        <v>519</v>
      </c>
      <c r="C269" s="16"/>
      <c r="D269" s="14">
        <f t="shared" si="23"/>
        <v>0</v>
      </c>
      <c r="E269" s="14">
        <f t="shared" si="24"/>
        <v>0</v>
      </c>
      <c r="F269" s="14">
        <f t="shared" si="25"/>
        <v>0</v>
      </c>
      <c r="G269" s="14">
        <f t="shared" si="26"/>
        <v>0</v>
      </c>
      <c r="H269" s="35"/>
      <c r="I269" s="35"/>
      <c r="J269" s="35"/>
      <c r="K269" s="35"/>
      <c r="L269" s="34"/>
      <c r="M269" s="34"/>
    </row>
    <row r="270" spans="1:13" ht="96.75" customHeight="1" x14ac:dyDescent="0.25">
      <c r="A270" s="13" t="s">
        <v>520</v>
      </c>
      <c r="B270" s="13" t="s">
        <v>521</v>
      </c>
      <c r="C270" s="13" t="s">
        <v>134</v>
      </c>
      <c r="D270" s="14">
        <f t="shared" si="23"/>
        <v>2.4439446164288472</v>
      </c>
      <c r="E270" s="14">
        <f t="shared" si="24"/>
        <v>2.9327335397146164</v>
      </c>
      <c r="F270" s="14">
        <f t="shared" si="25"/>
        <v>2.4475000000000002</v>
      </c>
      <c r="G270" s="14">
        <f t="shared" si="26"/>
        <v>2.9370000000000003</v>
      </c>
      <c r="H270" s="37">
        <v>2.2217678331171338</v>
      </c>
      <c r="I270" s="37">
        <v>2.6661213997405602</v>
      </c>
      <c r="J270" s="37">
        <v>2.2250000000000001</v>
      </c>
      <c r="K270" s="37">
        <v>2.67</v>
      </c>
      <c r="L270" s="34"/>
      <c r="M270" s="34"/>
    </row>
    <row r="271" spans="1:13" ht="34.5" customHeight="1" x14ac:dyDescent="0.25">
      <c r="A271" s="13" t="s">
        <v>522</v>
      </c>
      <c r="B271" s="13" t="s">
        <v>523</v>
      </c>
      <c r="C271" s="13" t="s">
        <v>134</v>
      </c>
      <c r="D271" s="14">
        <f t="shared" si="23"/>
        <v>4.3314186734627027</v>
      </c>
      <c r="E271" s="14">
        <f t="shared" si="24"/>
        <v>5.1977024081552425</v>
      </c>
      <c r="F271" s="14">
        <f t="shared" si="25"/>
        <v>4.3314186734627027</v>
      </c>
      <c r="G271" s="14">
        <f t="shared" si="26"/>
        <v>5.1977024081552425</v>
      </c>
      <c r="H271" s="37">
        <v>3.9376533395115474</v>
      </c>
      <c r="I271" s="37">
        <v>4.7251840074138567</v>
      </c>
      <c r="J271" s="37">
        <v>3.9376533395115474</v>
      </c>
      <c r="K271" s="37">
        <v>4.7251840074138567</v>
      </c>
      <c r="L271" s="34"/>
      <c r="M271" s="34"/>
    </row>
    <row r="272" spans="1:13" ht="60" x14ac:dyDescent="0.25">
      <c r="A272" s="16" t="s">
        <v>524</v>
      </c>
      <c r="B272" s="16" t="s">
        <v>525</v>
      </c>
      <c r="C272" s="16"/>
      <c r="D272" s="14">
        <f t="shared" si="23"/>
        <v>0</v>
      </c>
      <c r="E272" s="14">
        <f t="shared" si="24"/>
        <v>0</v>
      </c>
      <c r="F272" s="14">
        <f t="shared" si="25"/>
        <v>0</v>
      </c>
      <c r="G272" s="14">
        <f t="shared" si="26"/>
        <v>0</v>
      </c>
      <c r="H272" s="35"/>
      <c r="I272" s="35"/>
      <c r="J272" s="35"/>
      <c r="K272" s="35"/>
      <c r="L272" s="34"/>
      <c r="M272" s="34"/>
    </row>
    <row r="273" spans="1:13" ht="45" x14ac:dyDescent="0.25">
      <c r="A273" s="13" t="s">
        <v>526</v>
      </c>
      <c r="B273" s="13" t="s">
        <v>527</v>
      </c>
      <c r="C273" s="13" t="s">
        <v>134</v>
      </c>
      <c r="D273" s="14">
        <f t="shared" si="23"/>
        <v>2.308169915516133</v>
      </c>
      <c r="E273" s="14">
        <f t="shared" si="24"/>
        <v>2.7698038986193594</v>
      </c>
      <c r="F273" s="14">
        <f t="shared" si="25"/>
        <v>2.1497630130838634</v>
      </c>
      <c r="G273" s="14">
        <f t="shared" si="26"/>
        <v>2.579715615700636</v>
      </c>
      <c r="H273" s="37">
        <v>2.0983362868328479</v>
      </c>
      <c r="I273" s="37">
        <v>2.5180035441994173</v>
      </c>
      <c r="J273" s="37">
        <v>1.9543300118944211</v>
      </c>
      <c r="K273" s="37">
        <v>2.3451960142733053</v>
      </c>
      <c r="L273" s="34"/>
      <c r="M273" s="34"/>
    </row>
    <row r="274" spans="1:13" ht="45" x14ac:dyDescent="0.25">
      <c r="A274" s="13" t="s">
        <v>528</v>
      </c>
      <c r="B274" s="13" t="s">
        <v>523</v>
      </c>
      <c r="C274" s="13" t="s">
        <v>134</v>
      </c>
      <c r="D274" s="14">
        <f t="shared" si="23"/>
        <v>5.2650040885200857</v>
      </c>
      <c r="E274" s="14">
        <f t="shared" si="24"/>
        <v>6.318004906224103</v>
      </c>
      <c r="F274" s="14">
        <f t="shared" si="25"/>
        <v>4.0777786346191078</v>
      </c>
      <c r="G274" s="14">
        <f t="shared" si="26"/>
        <v>4.8933343615429292</v>
      </c>
      <c r="H274" s="37">
        <v>4.7863673532000774</v>
      </c>
      <c r="I274" s="37">
        <v>5.7436408238400931</v>
      </c>
      <c r="J274" s="37">
        <v>3.7070714860173704</v>
      </c>
      <c r="K274" s="37">
        <v>4.4484857832208444</v>
      </c>
      <c r="L274" s="34"/>
      <c r="M274" s="34"/>
    </row>
    <row r="275" spans="1:13" ht="36.75" customHeight="1" x14ac:dyDescent="0.25">
      <c r="A275" s="16" t="s">
        <v>529</v>
      </c>
      <c r="B275" s="16" t="s">
        <v>530</v>
      </c>
      <c r="C275" s="16"/>
      <c r="D275" s="14">
        <f t="shared" si="23"/>
        <v>0</v>
      </c>
      <c r="E275" s="14">
        <f t="shared" si="24"/>
        <v>0</v>
      </c>
      <c r="F275" s="14">
        <f t="shared" si="25"/>
        <v>0</v>
      </c>
      <c r="G275" s="14">
        <f t="shared" si="26"/>
        <v>0</v>
      </c>
      <c r="H275" s="35"/>
      <c r="I275" s="35"/>
      <c r="J275" s="35"/>
      <c r="K275" s="35"/>
      <c r="L275" s="34"/>
      <c r="M275" s="34"/>
    </row>
    <row r="276" spans="1:13" ht="33.75" customHeight="1" x14ac:dyDescent="0.25">
      <c r="A276" s="13" t="s">
        <v>531</v>
      </c>
      <c r="B276" s="13" t="s">
        <v>527</v>
      </c>
      <c r="C276" s="13" t="s">
        <v>134</v>
      </c>
      <c r="D276" s="14">
        <f t="shared" si="23"/>
        <v>2.9784717734955009</v>
      </c>
      <c r="E276" s="14">
        <f t="shared" si="24"/>
        <v>3.5741661281946007</v>
      </c>
      <c r="F276" s="14">
        <f t="shared" si="25"/>
        <v>2.5932577961811005</v>
      </c>
      <c r="G276" s="14">
        <f t="shared" si="26"/>
        <v>3.1119093554173203</v>
      </c>
      <c r="H276" s="37">
        <v>2.7077016122686368</v>
      </c>
      <c r="I276" s="37">
        <v>3.249241934722364</v>
      </c>
      <c r="J276" s="37">
        <v>2.357507087437364</v>
      </c>
      <c r="K276" s="37">
        <v>2.8290085049248366</v>
      </c>
      <c r="L276" s="34"/>
      <c r="M276" s="34"/>
    </row>
    <row r="277" spans="1:13" ht="39" customHeight="1" x14ac:dyDescent="0.25">
      <c r="A277" s="13" t="s">
        <v>532</v>
      </c>
      <c r="B277" s="13" t="s">
        <v>523</v>
      </c>
      <c r="C277" s="13" t="s">
        <v>134</v>
      </c>
      <c r="D277" s="14">
        <f t="shared" si="23"/>
        <v>4.2549596764221436</v>
      </c>
      <c r="E277" s="14">
        <f t="shared" si="24"/>
        <v>5.1059516117065726</v>
      </c>
      <c r="F277" s="14">
        <f t="shared" si="25"/>
        <v>4.1819267075711668</v>
      </c>
      <c r="G277" s="14">
        <f t="shared" si="26"/>
        <v>5.0183120490853996</v>
      </c>
      <c r="H277" s="37">
        <v>3.8681451603837669</v>
      </c>
      <c r="I277" s="37">
        <v>4.6417741924605203</v>
      </c>
      <c r="J277" s="37">
        <v>3.8017515523374241</v>
      </c>
      <c r="K277" s="37">
        <v>4.5621018628049086</v>
      </c>
      <c r="L277" s="34"/>
      <c r="M277" s="34"/>
    </row>
    <row r="278" spans="1:13" ht="36" customHeight="1" x14ac:dyDescent="0.25">
      <c r="A278" s="16" t="s">
        <v>533</v>
      </c>
      <c r="B278" s="16" t="s">
        <v>534</v>
      </c>
      <c r="C278" s="16"/>
      <c r="D278" s="14">
        <f t="shared" si="23"/>
        <v>0</v>
      </c>
      <c r="E278" s="14">
        <f t="shared" si="24"/>
        <v>0</v>
      </c>
      <c r="F278" s="14">
        <f t="shared" si="25"/>
        <v>0</v>
      </c>
      <c r="G278" s="14">
        <f t="shared" si="26"/>
        <v>0</v>
      </c>
      <c r="H278" s="35"/>
      <c r="I278" s="35"/>
      <c r="J278" s="35"/>
      <c r="K278" s="35"/>
      <c r="L278" s="34"/>
      <c r="M278" s="34"/>
    </row>
    <row r="279" spans="1:13" ht="38.25" customHeight="1" x14ac:dyDescent="0.25">
      <c r="A279" s="13" t="s">
        <v>535</v>
      </c>
      <c r="B279" s="13" t="s">
        <v>536</v>
      </c>
      <c r="C279" s="13" t="s">
        <v>134</v>
      </c>
      <c r="D279" s="14">
        <f t="shared" ref="D279:E342" si="27">H279*1.1</f>
        <v>1.6781546995283905</v>
      </c>
      <c r="E279" s="14">
        <f t="shared" si="24"/>
        <v>2.0137856394340683</v>
      </c>
      <c r="F279" s="14">
        <f t="shared" si="25"/>
        <v>1.6683333333333337</v>
      </c>
      <c r="G279" s="14">
        <f t="shared" si="26"/>
        <v>2.0020000000000002</v>
      </c>
      <c r="H279" s="37">
        <v>1.5255951813894457</v>
      </c>
      <c r="I279" s="37">
        <v>1.8307142176673348</v>
      </c>
      <c r="J279" s="37">
        <v>1.5166666666666668</v>
      </c>
      <c r="K279" s="37">
        <v>1.82</v>
      </c>
      <c r="L279" s="34"/>
      <c r="M279" s="34"/>
    </row>
    <row r="280" spans="1:13" ht="50.25" customHeight="1" x14ac:dyDescent="0.25">
      <c r="A280" s="13" t="s">
        <v>537</v>
      </c>
      <c r="B280" s="13" t="s">
        <v>538</v>
      </c>
      <c r="C280" s="13" t="s">
        <v>134</v>
      </c>
      <c r="D280" s="14">
        <f t="shared" si="27"/>
        <v>3.0832497409558908</v>
      </c>
      <c r="E280" s="14">
        <f t="shared" si="27"/>
        <v>3.699899689147069</v>
      </c>
      <c r="F280" s="14">
        <f t="shared" ref="F280:F343" si="28">J280*1.1</f>
        <v>2.979166666666667</v>
      </c>
      <c r="G280" s="14">
        <f t="shared" ref="G280:G343" si="29">K280*1.1</f>
        <v>3.5750000000000002</v>
      </c>
      <c r="H280" s="37">
        <v>2.8029543099599006</v>
      </c>
      <c r="I280" s="37">
        <v>3.3635451719518805</v>
      </c>
      <c r="J280" s="37">
        <v>2.7083333333333335</v>
      </c>
      <c r="K280" s="37">
        <v>3.25</v>
      </c>
      <c r="L280" s="34"/>
      <c r="M280" s="34"/>
    </row>
    <row r="281" spans="1:13" ht="42" customHeight="1" x14ac:dyDescent="0.25">
      <c r="A281" s="13" t="s">
        <v>539</v>
      </c>
      <c r="B281" s="13" t="s">
        <v>540</v>
      </c>
      <c r="C281" s="13" t="s">
        <v>134</v>
      </c>
      <c r="D281" s="14">
        <f t="shared" si="27"/>
        <v>2.3760572659724897</v>
      </c>
      <c r="E281" s="14">
        <f t="shared" si="27"/>
        <v>2.8512687191669879</v>
      </c>
      <c r="F281" s="14">
        <f t="shared" si="28"/>
        <v>2.3760572659724897</v>
      </c>
      <c r="G281" s="14">
        <f t="shared" si="29"/>
        <v>2.8512687191669879</v>
      </c>
      <c r="H281" s="37">
        <v>2.1600520599749906</v>
      </c>
      <c r="I281" s="37">
        <v>2.5920624719699887</v>
      </c>
      <c r="J281" s="37">
        <v>2.1600520599749906</v>
      </c>
      <c r="K281" s="37">
        <v>2.5920624719699887</v>
      </c>
      <c r="L281" s="34"/>
      <c r="M281" s="34"/>
    </row>
    <row r="282" spans="1:13" ht="95.25" customHeight="1" x14ac:dyDescent="0.25">
      <c r="A282" s="13" t="s">
        <v>541</v>
      </c>
      <c r="B282" s="13" t="s">
        <v>542</v>
      </c>
      <c r="C282" s="13" t="s">
        <v>134</v>
      </c>
      <c r="D282" s="14">
        <f t="shared" si="27"/>
        <v>2.6029253938161476</v>
      </c>
      <c r="E282" s="14">
        <f t="shared" si="27"/>
        <v>3.123510472579377</v>
      </c>
      <c r="F282" s="14">
        <f t="shared" si="28"/>
        <v>2.6029253938161476</v>
      </c>
      <c r="G282" s="14">
        <f t="shared" si="29"/>
        <v>3.123510472579377</v>
      </c>
      <c r="H282" s="37">
        <v>2.3662958125601339</v>
      </c>
      <c r="I282" s="37">
        <v>2.8395549750721605</v>
      </c>
      <c r="J282" s="37">
        <v>2.3662958125601339</v>
      </c>
      <c r="K282" s="37">
        <v>2.8395549750721605</v>
      </c>
      <c r="L282" s="34"/>
      <c r="M282" s="34"/>
    </row>
    <row r="283" spans="1:13" ht="38.25" customHeight="1" x14ac:dyDescent="0.25">
      <c r="A283" s="13" t="s">
        <v>543</v>
      </c>
      <c r="B283" s="13" t="s">
        <v>544</v>
      </c>
      <c r="C283" s="13" t="s">
        <v>134</v>
      </c>
      <c r="D283" s="14">
        <f t="shared" si="27"/>
        <v>3.567820327111165</v>
      </c>
      <c r="E283" s="14">
        <f t="shared" si="27"/>
        <v>4.2813843925333979</v>
      </c>
      <c r="F283" s="14">
        <f t="shared" si="28"/>
        <v>3.567820327111165</v>
      </c>
      <c r="G283" s="14">
        <f t="shared" si="29"/>
        <v>4.2813843925333979</v>
      </c>
      <c r="H283" s="37">
        <v>3.2434730246465135</v>
      </c>
      <c r="I283" s="37">
        <v>3.8921676295758161</v>
      </c>
      <c r="J283" s="37">
        <v>3.2434730246465135</v>
      </c>
      <c r="K283" s="37">
        <v>3.8921676295758161</v>
      </c>
      <c r="L283" s="34"/>
      <c r="M283" s="34"/>
    </row>
    <row r="284" spans="1:13" ht="45" x14ac:dyDescent="0.25">
      <c r="A284" s="16" t="s">
        <v>545</v>
      </c>
      <c r="B284" s="16" t="s">
        <v>546</v>
      </c>
      <c r="C284" s="16"/>
      <c r="D284" s="14">
        <f t="shared" si="27"/>
        <v>0</v>
      </c>
      <c r="E284" s="14">
        <f t="shared" si="27"/>
        <v>0</v>
      </c>
      <c r="F284" s="14">
        <f t="shared" si="28"/>
        <v>0</v>
      </c>
      <c r="G284" s="14">
        <f t="shared" si="29"/>
        <v>0</v>
      </c>
      <c r="H284" s="35"/>
      <c r="I284" s="35"/>
      <c r="J284" s="35"/>
      <c r="K284" s="35"/>
      <c r="L284" s="34"/>
      <c r="M284" s="34"/>
    </row>
    <row r="285" spans="1:13" ht="45" x14ac:dyDescent="0.25">
      <c r="A285" s="13" t="s">
        <v>547</v>
      </c>
      <c r="B285" s="13" t="s">
        <v>548</v>
      </c>
      <c r="C285" s="13" t="s">
        <v>134</v>
      </c>
      <c r="D285" s="14">
        <f t="shared" si="27"/>
        <v>1.7796727694517489</v>
      </c>
      <c r="E285" s="14">
        <f t="shared" si="27"/>
        <v>2.1356073233420987</v>
      </c>
      <c r="F285" s="14">
        <f t="shared" si="28"/>
        <v>1.7796727694517489</v>
      </c>
      <c r="G285" s="14">
        <f t="shared" si="29"/>
        <v>2.1356073233420987</v>
      </c>
      <c r="H285" s="37">
        <v>1.6178843358652262</v>
      </c>
      <c r="I285" s="37">
        <v>1.9414612030382714</v>
      </c>
      <c r="J285" s="37">
        <v>1.6178843358652262</v>
      </c>
      <c r="K285" s="37">
        <v>1.9414612030382714</v>
      </c>
      <c r="L285" s="34"/>
      <c r="M285" s="34"/>
    </row>
    <row r="286" spans="1:13" ht="64.5" customHeight="1" x14ac:dyDescent="0.25">
      <c r="A286" s="13" t="s">
        <v>549</v>
      </c>
      <c r="B286" s="17" t="s">
        <v>550</v>
      </c>
      <c r="C286" s="13" t="s">
        <v>134</v>
      </c>
      <c r="D286" s="14">
        <f t="shared" si="27"/>
        <v>3.94154201885515</v>
      </c>
      <c r="E286" s="14">
        <f t="shared" si="27"/>
        <v>4.7298504226261802</v>
      </c>
      <c r="F286" s="14">
        <f t="shared" si="28"/>
        <v>3.94154201885515</v>
      </c>
      <c r="G286" s="14">
        <f t="shared" si="29"/>
        <v>4.7298504226261802</v>
      </c>
      <c r="H286" s="37">
        <v>3.5832200171410453</v>
      </c>
      <c r="I286" s="37">
        <v>4.2998640205692542</v>
      </c>
      <c r="J286" s="37">
        <v>3.5832200171410453</v>
      </c>
      <c r="K286" s="37">
        <v>4.2998640205692542</v>
      </c>
      <c r="L286" s="34"/>
      <c r="M286" s="34"/>
    </row>
    <row r="287" spans="1:13" ht="38.25" customHeight="1" x14ac:dyDescent="0.25">
      <c r="A287" s="16" t="s">
        <v>551</v>
      </c>
      <c r="B287" s="16" t="s">
        <v>552</v>
      </c>
      <c r="C287" s="16"/>
      <c r="D287" s="14">
        <f t="shared" si="27"/>
        <v>0</v>
      </c>
      <c r="E287" s="14">
        <f t="shared" si="27"/>
        <v>0</v>
      </c>
      <c r="F287" s="14">
        <f t="shared" si="28"/>
        <v>0</v>
      </c>
      <c r="G287" s="14">
        <f t="shared" si="29"/>
        <v>0</v>
      </c>
      <c r="H287" s="35"/>
      <c r="I287" s="35"/>
      <c r="J287" s="35"/>
      <c r="K287" s="35"/>
      <c r="L287" s="34"/>
      <c r="M287" s="34"/>
    </row>
    <row r="288" spans="1:13" ht="39" customHeight="1" x14ac:dyDescent="0.25">
      <c r="A288" s="13" t="s">
        <v>553</v>
      </c>
      <c r="B288" s="13" t="s">
        <v>548</v>
      </c>
      <c r="C288" s="13" t="s">
        <v>134</v>
      </c>
      <c r="D288" s="14">
        <f t="shared" si="27"/>
        <v>2.3770202931003319</v>
      </c>
      <c r="E288" s="14">
        <f t="shared" si="27"/>
        <v>2.8524243517203982</v>
      </c>
      <c r="F288" s="14">
        <f t="shared" si="28"/>
        <v>2.3770202931003319</v>
      </c>
      <c r="G288" s="14">
        <f t="shared" si="29"/>
        <v>2.8524243517203982</v>
      </c>
      <c r="H288" s="37">
        <v>2.1609275391821199</v>
      </c>
      <c r="I288" s="37">
        <v>2.5931130470185435</v>
      </c>
      <c r="J288" s="37">
        <v>2.1609275391821199</v>
      </c>
      <c r="K288" s="37">
        <v>2.5931130470185435</v>
      </c>
      <c r="L288" s="34"/>
      <c r="M288" s="34"/>
    </row>
    <row r="289" spans="1:13" ht="63.75" customHeight="1" x14ac:dyDescent="0.25">
      <c r="A289" s="13" t="s">
        <v>554</v>
      </c>
      <c r="B289" s="13" t="s">
        <v>555</v>
      </c>
      <c r="C289" s="13" t="s">
        <v>134</v>
      </c>
      <c r="D289" s="14">
        <f t="shared" si="27"/>
        <v>3.5932725628341604</v>
      </c>
      <c r="E289" s="14">
        <f t="shared" si="27"/>
        <v>4.3119270754009928</v>
      </c>
      <c r="F289" s="14">
        <f t="shared" si="28"/>
        <v>3.5932725628341604</v>
      </c>
      <c r="G289" s="14">
        <f t="shared" si="29"/>
        <v>4.3119270754009928</v>
      </c>
      <c r="H289" s="37">
        <v>3.2666114207583274</v>
      </c>
      <c r="I289" s="37">
        <v>3.9199337049099929</v>
      </c>
      <c r="J289" s="37">
        <v>3.2666114207583274</v>
      </c>
      <c r="K289" s="37">
        <v>3.9199337049099929</v>
      </c>
      <c r="L289" s="34"/>
      <c r="M289" s="34"/>
    </row>
    <row r="290" spans="1:13" ht="48.75" customHeight="1" x14ac:dyDescent="0.25">
      <c r="A290" s="13" t="s">
        <v>556</v>
      </c>
      <c r="B290" s="13" t="s">
        <v>557</v>
      </c>
      <c r="C290" s="13" t="s">
        <v>134</v>
      </c>
      <c r="D290" s="14">
        <f t="shared" si="27"/>
        <v>2.3944148040988726</v>
      </c>
      <c r="E290" s="14">
        <f t="shared" si="27"/>
        <v>2.8732977649186466</v>
      </c>
      <c r="F290" s="14">
        <f t="shared" si="28"/>
        <v>2.3944148040988726</v>
      </c>
      <c r="G290" s="14">
        <f t="shared" si="29"/>
        <v>2.8732977649186466</v>
      </c>
      <c r="H290" s="37">
        <v>2.1767407309989748</v>
      </c>
      <c r="I290" s="37">
        <v>2.6120888771987696</v>
      </c>
      <c r="J290" s="37">
        <v>2.1767407309989748</v>
      </c>
      <c r="K290" s="37">
        <v>2.6120888771987696</v>
      </c>
      <c r="L290" s="34"/>
      <c r="M290" s="34"/>
    </row>
    <row r="291" spans="1:13" x14ac:dyDescent="0.25">
      <c r="A291" s="13" t="s">
        <v>558</v>
      </c>
      <c r="B291" s="13" t="s">
        <v>559</v>
      </c>
      <c r="C291" s="13" t="s">
        <v>134</v>
      </c>
      <c r="D291" s="14">
        <f t="shared" si="27"/>
        <v>6.1875000000000009</v>
      </c>
      <c r="E291" s="14">
        <f t="shared" si="27"/>
        <v>7.4250000000000007</v>
      </c>
      <c r="F291" s="14">
        <f t="shared" si="28"/>
        <v>6.1875000000000009</v>
      </c>
      <c r="G291" s="14">
        <f t="shared" si="29"/>
        <v>7.4250000000000007</v>
      </c>
      <c r="H291" s="37">
        <v>5.625</v>
      </c>
      <c r="I291" s="37">
        <v>6.75</v>
      </c>
      <c r="J291" s="37">
        <v>5.625</v>
      </c>
      <c r="K291" s="37">
        <v>6.75</v>
      </c>
      <c r="L291" s="34"/>
      <c r="M291" s="34"/>
    </row>
    <row r="292" spans="1:13" ht="52.5" customHeight="1" x14ac:dyDescent="0.25">
      <c r="A292" s="13" t="s">
        <v>560</v>
      </c>
      <c r="B292" s="13" t="s">
        <v>561</v>
      </c>
      <c r="C292" s="13" t="s">
        <v>134</v>
      </c>
      <c r="D292" s="14">
        <f t="shared" si="27"/>
        <v>2.9067443357111955</v>
      </c>
      <c r="E292" s="14">
        <f t="shared" si="27"/>
        <v>3.4880932028534346</v>
      </c>
      <c r="F292" s="14">
        <f t="shared" si="28"/>
        <v>2.9067443357111955</v>
      </c>
      <c r="G292" s="14">
        <f t="shared" si="29"/>
        <v>3.4880932028534346</v>
      </c>
      <c r="H292" s="37">
        <v>2.6424948506465413</v>
      </c>
      <c r="I292" s="37">
        <v>3.1709938207758492</v>
      </c>
      <c r="J292" s="37">
        <v>2.6424948506465413</v>
      </c>
      <c r="K292" s="37">
        <v>3.1709938207758492</v>
      </c>
      <c r="L292" s="34"/>
      <c r="M292" s="34"/>
    </row>
    <row r="293" spans="1:13" ht="28.5" customHeight="1" x14ac:dyDescent="0.25">
      <c r="A293" s="13" t="s">
        <v>562</v>
      </c>
      <c r="B293" s="13" t="s">
        <v>563</v>
      </c>
      <c r="C293" s="13" t="s">
        <v>134</v>
      </c>
      <c r="D293" s="14">
        <f t="shared" si="27"/>
        <v>3.4906076324674702</v>
      </c>
      <c r="E293" s="14">
        <f t="shared" si="27"/>
        <v>4.1887291589609639</v>
      </c>
      <c r="F293" s="14">
        <f t="shared" si="28"/>
        <v>3.4906076324674702</v>
      </c>
      <c r="G293" s="14">
        <f t="shared" si="29"/>
        <v>4.1887291589609639</v>
      </c>
      <c r="H293" s="37">
        <v>3.1732796658795182</v>
      </c>
      <c r="I293" s="37">
        <v>3.8079355990554218</v>
      </c>
      <c r="J293" s="37">
        <v>3.1732796658795182</v>
      </c>
      <c r="K293" s="37">
        <v>3.8079355990554218</v>
      </c>
      <c r="L293" s="34"/>
      <c r="M293" s="34"/>
    </row>
    <row r="294" spans="1:13" ht="22.5" customHeight="1" x14ac:dyDescent="0.25">
      <c r="A294" s="13" t="s">
        <v>564</v>
      </c>
      <c r="B294" s="13" t="s">
        <v>565</v>
      </c>
      <c r="C294" s="13" t="s">
        <v>134</v>
      </c>
      <c r="D294" s="14">
        <f t="shared" si="27"/>
        <v>2.3650000000000007</v>
      </c>
      <c r="E294" s="14">
        <f t="shared" si="27"/>
        <v>2.8380000000000005</v>
      </c>
      <c r="F294" s="14">
        <f t="shared" si="28"/>
        <v>2.3650000000000007</v>
      </c>
      <c r="G294" s="14">
        <f t="shared" si="29"/>
        <v>2.8380000000000005</v>
      </c>
      <c r="H294" s="37">
        <v>2.1500000000000004</v>
      </c>
      <c r="I294" s="37">
        <v>2.58</v>
      </c>
      <c r="J294" s="37">
        <v>2.1500000000000004</v>
      </c>
      <c r="K294" s="37">
        <v>2.58</v>
      </c>
      <c r="L294" s="34"/>
      <c r="M294" s="34"/>
    </row>
    <row r="295" spans="1:13" ht="51" customHeight="1" x14ac:dyDescent="0.25">
      <c r="A295" s="13" t="s">
        <v>566</v>
      </c>
      <c r="B295" s="13" t="s">
        <v>567</v>
      </c>
      <c r="C295" s="13" t="s">
        <v>134</v>
      </c>
      <c r="D295" s="14">
        <f t="shared" si="27"/>
        <v>1.4025000000000003</v>
      </c>
      <c r="E295" s="14">
        <f t="shared" si="27"/>
        <v>1.6830000000000003</v>
      </c>
      <c r="F295" s="14">
        <f t="shared" si="28"/>
        <v>1.4025000000000003</v>
      </c>
      <c r="G295" s="14">
        <f t="shared" si="29"/>
        <v>1.6830000000000003</v>
      </c>
      <c r="H295" s="37">
        <v>1.2750000000000001</v>
      </c>
      <c r="I295" s="37">
        <v>1.53</v>
      </c>
      <c r="J295" s="37">
        <v>1.2750000000000001</v>
      </c>
      <c r="K295" s="37">
        <v>1.53</v>
      </c>
      <c r="L295" s="34"/>
      <c r="M295" s="34"/>
    </row>
    <row r="296" spans="1:13" ht="54" customHeight="1" x14ac:dyDescent="0.25">
      <c r="A296" s="13" t="s">
        <v>568</v>
      </c>
      <c r="B296" s="13" t="s">
        <v>569</v>
      </c>
      <c r="C296" s="13" t="s">
        <v>134</v>
      </c>
      <c r="D296" s="14">
        <f t="shared" si="27"/>
        <v>5.0691666666666668</v>
      </c>
      <c r="E296" s="14">
        <f t="shared" si="27"/>
        <v>6.0830000000000011</v>
      </c>
      <c r="F296" s="14">
        <f t="shared" si="28"/>
        <v>5.0691666666666668</v>
      </c>
      <c r="G296" s="14">
        <f t="shared" si="29"/>
        <v>6.0830000000000011</v>
      </c>
      <c r="H296" s="37">
        <v>4.6083333333333334</v>
      </c>
      <c r="I296" s="37">
        <v>5.53</v>
      </c>
      <c r="J296" s="37">
        <v>4.6083333333333334</v>
      </c>
      <c r="K296" s="37">
        <v>5.53</v>
      </c>
      <c r="L296" s="34"/>
      <c r="M296" s="34"/>
    </row>
    <row r="297" spans="1:13" ht="36" customHeight="1" x14ac:dyDescent="0.25">
      <c r="A297" s="13" t="s">
        <v>570</v>
      </c>
      <c r="B297" s="13" t="s">
        <v>571</v>
      </c>
      <c r="C297" s="13" t="s">
        <v>134</v>
      </c>
      <c r="D297" s="14">
        <f t="shared" si="27"/>
        <v>5.5550000000000006</v>
      </c>
      <c r="E297" s="14">
        <f t="shared" si="27"/>
        <v>6.6660000000000004</v>
      </c>
      <c r="F297" s="14">
        <f t="shared" si="28"/>
        <v>5.5550000000000006</v>
      </c>
      <c r="G297" s="14">
        <f t="shared" si="29"/>
        <v>6.6660000000000004</v>
      </c>
      <c r="H297" s="37">
        <v>5.05</v>
      </c>
      <c r="I297" s="37">
        <v>6.06</v>
      </c>
      <c r="J297" s="37">
        <v>5.05</v>
      </c>
      <c r="K297" s="37">
        <v>6.06</v>
      </c>
      <c r="L297" s="34"/>
      <c r="M297" s="34"/>
    </row>
    <row r="298" spans="1:13" ht="66.75" customHeight="1" x14ac:dyDescent="0.25">
      <c r="A298" s="13" t="s">
        <v>572</v>
      </c>
      <c r="B298" s="13" t="s">
        <v>573</v>
      </c>
      <c r="C298" s="13" t="s">
        <v>134</v>
      </c>
      <c r="D298" s="14">
        <f t="shared" si="27"/>
        <v>3.0597308796959948</v>
      </c>
      <c r="E298" s="14">
        <f t="shared" si="27"/>
        <v>3.6716770556351936</v>
      </c>
      <c r="F298" s="14">
        <f t="shared" si="28"/>
        <v>3.0597308796959948</v>
      </c>
      <c r="G298" s="14">
        <f t="shared" si="29"/>
        <v>3.6716770556351936</v>
      </c>
      <c r="H298" s="37">
        <v>2.7815735269963588</v>
      </c>
      <c r="I298" s="37">
        <v>3.3378882323956303</v>
      </c>
      <c r="J298" s="37">
        <v>2.7815735269963588</v>
      </c>
      <c r="K298" s="37">
        <v>3.3378882323956303</v>
      </c>
      <c r="L298" s="34"/>
      <c r="M298" s="34"/>
    </row>
    <row r="299" spans="1:13" ht="25.5" customHeight="1" x14ac:dyDescent="0.25">
      <c r="A299" s="13" t="s">
        <v>574</v>
      </c>
      <c r="B299" s="13" t="s">
        <v>575</v>
      </c>
      <c r="C299" s="13" t="s">
        <v>134</v>
      </c>
      <c r="D299" s="14">
        <f t="shared" si="27"/>
        <v>3.8246635996199938</v>
      </c>
      <c r="E299" s="14">
        <f t="shared" si="27"/>
        <v>4.5895963195439924</v>
      </c>
      <c r="F299" s="14">
        <f t="shared" si="28"/>
        <v>3.8246635996199938</v>
      </c>
      <c r="G299" s="14">
        <f t="shared" si="29"/>
        <v>4.5895963195439924</v>
      </c>
      <c r="H299" s="37">
        <v>3.4769669087454487</v>
      </c>
      <c r="I299" s="37">
        <v>4.172360290494538</v>
      </c>
      <c r="J299" s="37">
        <v>3.4769669087454487</v>
      </c>
      <c r="K299" s="37">
        <v>4.172360290494538</v>
      </c>
      <c r="L299" s="34"/>
      <c r="M299" s="34"/>
    </row>
    <row r="300" spans="1:13" ht="49.5" customHeight="1" x14ac:dyDescent="0.25">
      <c r="A300" s="16" t="s">
        <v>576</v>
      </c>
      <c r="B300" s="16" t="s">
        <v>577</v>
      </c>
      <c r="C300" s="16" t="s">
        <v>134</v>
      </c>
      <c r="D300" s="14">
        <f t="shared" si="27"/>
        <v>0</v>
      </c>
      <c r="E300" s="14">
        <f t="shared" si="27"/>
        <v>0</v>
      </c>
      <c r="F300" s="14">
        <f t="shared" si="28"/>
        <v>0</v>
      </c>
      <c r="G300" s="14">
        <f t="shared" si="29"/>
        <v>0</v>
      </c>
      <c r="H300" s="35"/>
      <c r="I300" s="35"/>
      <c r="J300" s="35"/>
      <c r="K300" s="35"/>
      <c r="L300" s="34"/>
      <c r="M300" s="34"/>
    </row>
    <row r="301" spans="1:13" ht="36.75" customHeight="1" x14ac:dyDescent="0.25">
      <c r="A301" s="13" t="s">
        <v>578</v>
      </c>
      <c r="B301" s="13" t="s">
        <v>579</v>
      </c>
      <c r="C301" s="13" t="s">
        <v>134</v>
      </c>
      <c r="D301" s="14">
        <v>3.84</v>
      </c>
      <c r="E301" s="14">
        <v>4.6100000000000003</v>
      </c>
      <c r="F301" s="14">
        <v>3.84</v>
      </c>
      <c r="G301" s="14">
        <v>4.6100000000000003</v>
      </c>
      <c r="H301" s="37">
        <v>0.3476966908745453</v>
      </c>
      <c r="I301" s="37">
        <v>0.41723602904945434</v>
      </c>
      <c r="J301" s="37">
        <v>0.3476966908745453</v>
      </c>
      <c r="K301" s="37">
        <v>0.41723602904945434</v>
      </c>
      <c r="L301" s="34"/>
      <c r="M301" s="34"/>
    </row>
    <row r="302" spans="1:13" ht="62.25" customHeight="1" x14ac:dyDescent="0.25">
      <c r="A302" s="13" t="s">
        <v>580</v>
      </c>
      <c r="B302" s="13" t="s">
        <v>581</v>
      </c>
      <c r="C302" s="13" t="s">
        <v>134</v>
      </c>
      <c r="D302" s="14">
        <f t="shared" si="27"/>
        <v>4.5092806059343262</v>
      </c>
      <c r="E302" s="14">
        <f t="shared" si="27"/>
        <v>5.4111367271211916</v>
      </c>
      <c r="F302" s="14">
        <f t="shared" si="28"/>
        <v>4.5092806059343262</v>
      </c>
      <c r="G302" s="14">
        <f t="shared" si="29"/>
        <v>5.4111367271211916</v>
      </c>
      <c r="H302" s="37">
        <v>4.0993460053948416</v>
      </c>
      <c r="I302" s="37">
        <v>4.9192152064738099</v>
      </c>
      <c r="J302" s="37">
        <v>4.0993460053948416</v>
      </c>
      <c r="K302" s="37">
        <v>4.9192152064738099</v>
      </c>
      <c r="L302" s="34"/>
      <c r="M302" s="34"/>
    </row>
    <row r="303" spans="1:13" x14ac:dyDescent="0.25">
      <c r="A303" s="13" t="s">
        <v>582</v>
      </c>
      <c r="B303" s="13" t="s">
        <v>583</v>
      </c>
      <c r="C303" s="13" t="s">
        <v>134</v>
      </c>
      <c r="D303" s="14">
        <f t="shared" si="27"/>
        <v>6.3627673816980579</v>
      </c>
      <c r="E303" s="14">
        <f t="shared" si="27"/>
        <v>7.6353208580376686</v>
      </c>
      <c r="F303" s="14">
        <f t="shared" si="28"/>
        <v>6.3627673816980579</v>
      </c>
      <c r="G303" s="14">
        <f t="shared" si="29"/>
        <v>7.6353208580376686</v>
      </c>
      <c r="H303" s="37">
        <v>5.7843339833618703</v>
      </c>
      <c r="I303" s="37">
        <v>6.9412007800342437</v>
      </c>
      <c r="J303" s="37">
        <v>5.7843339833618703</v>
      </c>
      <c r="K303" s="37">
        <v>6.9412007800342437</v>
      </c>
      <c r="L303" s="34"/>
      <c r="M303" s="34"/>
    </row>
    <row r="304" spans="1:13" ht="42.75" customHeight="1" x14ac:dyDescent="0.25">
      <c r="A304" s="16" t="s">
        <v>584</v>
      </c>
      <c r="B304" s="16" t="s">
        <v>585</v>
      </c>
      <c r="C304" s="16"/>
      <c r="D304" s="14">
        <f t="shared" si="27"/>
        <v>0</v>
      </c>
      <c r="E304" s="14">
        <f t="shared" si="27"/>
        <v>0</v>
      </c>
      <c r="F304" s="14">
        <f t="shared" si="28"/>
        <v>0</v>
      </c>
      <c r="G304" s="14">
        <f t="shared" si="29"/>
        <v>0</v>
      </c>
      <c r="H304" s="35"/>
      <c r="I304" s="35"/>
      <c r="J304" s="35"/>
      <c r="K304" s="35"/>
      <c r="L304" s="34"/>
      <c r="M304" s="34"/>
    </row>
    <row r="305" spans="1:13" ht="30" customHeight="1" x14ac:dyDescent="0.25">
      <c r="A305" s="13" t="s">
        <v>586</v>
      </c>
      <c r="B305" s="13" t="s">
        <v>527</v>
      </c>
      <c r="C305" s="13" t="s">
        <v>134</v>
      </c>
      <c r="D305" s="14">
        <f t="shared" si="27"/>
        <v>2.2551218165310845</v>
      </c>
      <c r="E305" s="14">
        <f t="shared" si="27"/>
        <v>2.7061461798373014</v>
      </c>
      <c r="F305" s="14">
        <f t="shared" si="28"/>
        <v>2.2551218165310845</v>
      </c>
      <c r="G305" s="14">
        <f t="shared" si="29"/>
        <v>2.7061461798373014</v>
      </c>
      <c r="H305" s="37">
        <v>2.0501107423009857</v>
      </c>
      <c r="I305" s="37">
        <v>2.4601328907611828</v>
      </c>
      <c r="J305" s="37">
        <v>2.0501107423009857</v>
      </c>
      <c r="K305" s="37">
        <v>2.4601328907611828</v>
      </c>
      <c r="L305" s="34"/>
      <c r="M305" s="34"/>
    </row>
    <row r="306" spans="1:13" ht="50.25" customHeight="1" x14ac:dyDescent="0.25">
      <c r="A306" s="13" t="s">
        <v>587</v>
      </c>
      <c r="B306" s="13" t="s">
        <v>588</v>
      </c>
      <c r="C306" s="13" t="s">
        <v>134</v>
      </c>
      <c r="D306" s="14">
        <f t="shared" si="27"/>
        <v>3.1039472914113584</v>
      </c>
      <c r="E306" s="14">
        <f t="shared" si="27"/>
        <v>3.7247367496936299</v>
      </c>
      <c r="F306" s="14">
        <f t="shared" si="28"/>
        <v>3.1039472914113584</v>
      </c>
      <c r="G306" s="14">
        <f t="shared" si="29"/>
        <v>3.7247367496936299</v>
      </c>
      <c r="H306" s="37">
        <v>2.8217702649194165</v>
      </c>
      <c r="I306" s="37">
        <v>3.3861243179032998</v>
      </c>
      <c r="J306" s="37">
        <v>2.8217702649194165</v>
      </c>
      <c r="K306" s="37">
        <v>3.3861243179032998</v>
      </c>
      <c r="L306" s="34"/>
      <c r="M306" s="34"/>
    </row>
    <row r="307" spans="1:13" ht="45" x14ac:dyDescent="0.25">
      <c r="A307" s="16" t="s">
        <v>589</v>
      </c>
      <c r="B307" s="16" t="s">
        <v>590</v>
      </c>
      <c r="C307" s="16"/>
      <c r="D307" s="14">
        <f t="shared" si="27"/>
        <v>0</v>
      </c>
      <c r="E307" s="14">
        <f t="shared" si="27"/>
        <v>0</v>
      </c>
      <c r="F307" s="14">
        <f t="shared" si="28"/>
        <v>0</v>
      </c>
      <c r="G307" s="14">
        <f t="shared" si="29"/>
        <v>0</v>
      </c>
      <c r="H307" s="35"/>
      <c r="I307" s="35"/>
      <c r="J307" s="35"/>
      <c r="K307" s="35"/>
      <c r="L307" s="34"/>
      <c r="M307" s="34"/>
    </row>
    <row r="308" spans="1:13" ht="48.75" customHeight="1" x14ac:dyDescent="0.25">
      <c r="A308" s="13" t="s">
        <v>591</v>
      </c>
      <c r="B308" s="13" t="s">
        <v>592</v>
      </c>
      <c r="C308" s="13" t="s">
        <v>134</v>
      </c>
      <c r="D308" s="14">
        <f t="shared" si="27"/>
        <v>3.8246635996199938</v>
      </c>
      <c r="E308" s="14">
        <f t="shared" si="27"/>
        <v>4.5895963195439924</v>
      </c>
      <c r="F308" s="14">
        <f t="shared" si="28"/>
        <v>15.767918370432012</v>
      </c>
      <c r="G308" s="14">
        <f t="shared" si="29"/>
        <v>18.921502044518412</v>
      </c>
      <c r="H308" s="37">
        <v>3.4769669087454487</v>
      </c>
      <c r="I308" s="37">
        <v>4.172360290494538</v>
      </c>
      <c r="J308" s="37">
        <v>14.334471245847283</v>
      </c>
      <c r="K308" s="37">
        <v>17.201365495016738</v>
      </c>
      <c r="L308" s="34"/>
      <c r="M308" s="34"/>
    </row>
    <row r="309" spans="1:13" ht="66" customHeight="1" x14ac:dyDescent="0.25">
      <c r="A309" s="13" t="s">
        <v>593</v>
      </c>
      <c r="B309" s="13" t="s">
        <v>594</v>
      </c>
      <c r="C309" s="13" t="s">
        <v>134</v>
      </c>
      <c r="D309" s="14">
        <f t="shared" si="27"/>
        <v>0</v>
      </c>
      <c r="E309" s="14">
        <f t="shared" si="27"/>
        <v>0</v>
      </c>
      <c r="F309" s="14">
        <f t="shared" si="28"/>
        <v>0</v>
      </c>
      <c r="G309" s="14">
        <f t="shared" si="29"/>
        <v>0</v>
      </c>
      <c r="H309" s="37">
        <v>0</v>
      </c>
      <c r="I309" s="37">
        <v>0</v>
      </c>
      <c r="J309" s="37">
        <v>0</v>
      </c>
      <c r="K309" s="37">
        <v>0</v>
      </c>
      <c r="L309" s="34"/>
      <c r="M309" s="34"/>
    </row>
    <row r="310" spans="1:13" x14ac:dyDescent="0.25">
      <c r="A310" s="16" t="s">
        <v>595</v>
      </c>
      <c r="B310" s="16" t="s">
        <v>596</v>
      </c>
      <c r="C310" s="16"/>
      <c r="D310" s="14">
        <f t="shared" si="27"/>
        <v>0</v>
      </c>
      <c r="E310" s="14">
        <f t="shared" si="27"/>
        <v>0</v>
      </c>
      <c r="F310" s="14">
        <f t="shared" si="28"/>
        <v>0</v>
      </c>
      <c r="G310" s="14">
        <f t="shared" si="29"/>
        <v>0</v>
      </c>
      <c r="H310" s="35"/>
      <c r="I310" s="35"/>
      <c r="J310" s="35"/>
      <c r="K310" s="35"/>
      <c r="L310" s="34"/>
      <c r="M310" s="34"/>
    </row>
    <row r="311" spans="1:13" ht="45" x14ac:dyDescent="0.25">
      <c r="A311" s="13" t="s">
        <v>597</v>
      </c>
      <c r="B311" s="13" t="s">
        <v>527</v>
      </c>
      <c r="C311" s="13" t="s">
        <v>134</v>
      </c>
      <c r="D311" s="14">
        <f t="shared" si="27"/>
        <v>2.6772645197339959</v>
      </c>
      <c r="E311" s="14">
        <f t="shared" si="27"/>
        <v>3.2127174236807949</v>
      </c>
      <c r="F311" s="14">
        <f t="shared" si="28"/>
        <v>2.6772645197339959</v>
      </c>
      <c r="G311" s="14">
        <f t="shared" si="29"/>
        <v>3.2127174236807949</v>
      </c>
      <c r="H311" s="37">
        <v>2.4338768361218142</v>
      </c>
      <c r="I311" s="37">
        <v>2.9206522033461768</v>
      </c>
      <c r="J311" s="37">
        <v>2.4338768361218142</v>
      </c>
      <c r="K311" s="37">
        <v>2.9206522033461768</v>
      </c>
      <c r="L311" s="34"/>
      <c r="M311" s="34"/>
    </row>
    <row r="312" spans="1:13" ht="52.5" customHeight="1" x14ac:dyDescent="0.25">
      <c r="A312" s="13" t="s">
        <v>598</v>
      </c>
      <c r="B312" s="13" t="s">
        <v>599</v>
      </c>
      <c r="C312" s="13" t="s">
        <v>134</v>
      </c>
      <c r="D312" s="14">
        <f t="shared" si="27"/>
        <v>3.993934250970403</v>
      </c>
      <c r="E312" s="14">
        <f t="shared" si="27"/>
        <v>4.7927211011644832</v>
      </c>
      <c r="F312" s="14">
        <f t="shared" si="28"/>
        <v>3.993934250970403</v>
      </c>
      <c r="G312" s="14">
        <f t="shared" si="29"/>
        <v>4.7927211011644832</v>
      </c>
      <c r="H312" s="37">
        <v>3.6308493190640023</v>
      </c>
      <c r="I312" s="37">
        <v>4.3570191828768028</v>
      </c>
      <c r="J312" s="37">
        <v>3.6308493190640023</v>
      </c>
      <c r="K312" s="37">
        <v>4.3570191828768028</v>
      </c>
      <c r="L312" s="34"/>
      <c r="M312" s="34"/>
    </row>
    <row r="313" spans="1:13" ht="30.75" customHeight="1" x14ac:dyDescent="0.25">
      <c r="A313" s="16" t="s">
        <v>600</v>
      </c>
      <c r="B313" s="16" t="s">
        <v>601</v>
      </c>
      <c r="C313" s="16"/>
      <c r="D313" s="14">
        <f t="shared" si="27"/>
        <v>0</v>
      </c>
      <c r="E313" s="14">
        <f t="shared" si="27"/>
        <v>0</v>
      </c>
      <c r="F313" s="14">
        <f t="shared" si="28"/>
        <v>0</v>
      </c>
      <c r="G313" s="14">
        <f t="shared" si="29"/>
        <v>0</v>
      </c>
      <c r="H313" s="35"/>
      <c r="I313" s="35"/>
      <c r="J313" s="35"/>
      <c r="K313" s="35"/>
      <c r="L313" s="34"/>
      <c r="M313" s="34"/>
    </row>
    <row r="314" spans="1:13" ht="30" x14ac:dyDescent="0.25">
      <c r="A314" s="27" t="s">
        <v>602</v>
      </c>
      <c r="B314" s="13" t="s">
        <v>619</v>
      </c>
      <c r="C314" s="13" t="s">
        <v>134</v>
      </c>
      <c r="D314" s="14">
        <f t="shared" si="27"/>
        <v>5.2144615102583023</v>
      </c>
      <c r="E314" s="14">
        <f t="shared" si="27"/>
        <v>6.2573538123099617</v>
      </c>
      <c r="F314" s="14">
        <f t="shared" si="28"/>
        <v>21.49763013083864</v>
      </c>
      <c r="G314" s="14">
        <f t="shared" si="29"/>
        <v>25.79715615700637</v>
      </c>
      <c r="H314" s="37">
        <v>4.7404195547802743</v>
      </c>
      <c r="I314" s="37">
        <v>5.6885034657363285</v>
      </c>
      <c r="J314" s="37">
        <v>19.543300118944217</v>
      </c>
      <c r="K314" s="37">
        <v>23.451960142733061</v>
      </c>
      <c r="L314" s="34"/>
      <c r="M314" s="34"/>
    </row>
    <row r="315" spans="1:13" ht="56.25" customHeight="1" x14ac:dyDescent="0.25">
      <c r="A315" s="13" t="s">
        <v>603</v>
      </c>
      <c r="B315" s="13" t="s">
        <v>604</v>
      </c>
      <c r="C315" s="13" t="s">
        <v>134</v>
      </c>
      <c r="D315" s="14">
        <f t="shared" si="27"/>
        <v>0</v>
      </c>
      <c r="E315" s="14">
        <f t="shared" si="27"/>
        <v>0</v>
      </c>
      <c r="F315" s="14">
        <f t="shared" si="28"/>
        <v>0</v>
      </c>
      <c r="G315" s="14">
        <f t="shared" si="29"/>
        <v>0</v>
      </c>
      <c r="H315" s="37">
        <v>0</v>
      </c>
      <c r="I315" s="37">
        <v>0</v>
      </c>
      <c r="J315" s="37">
        <v>0</v>
      </c>
      <c r="K315" s="37">
        <v>0</v>
      </c>
      <c r="L315" s="34"/>
      <c r="M315" s="34"/>
    </row>
    <row r="316" spans="1:13" ht="45" customHeight="1" x14ac:dyDescent="0.25">
      <c r="A316" s="13" t="s">
        <v>605</v>
      </c>
      <c r="B316" s="13" t="s">
        <v>606</v>
      </c>
      <c r="C316" s="13" t="s">
        <v>134</v>
      </c>
      <c r="D316" s="14">
        <f t="shared" si="27"/>
        <v>2.5242779757491953</v>
      </c>
      <c r="E316" s="14">
        <f t="shared" si="27"/>
        <v>3.0291335708990346</v>
      </c>
      <c r="F316" s="14">
        <f t="shared" si="28"/>
        <v>7.883959185216006</v>
      </c>
      <c r="G316" s="14">
        <f t="shared" si="29"/>
        <v>9.4607510222592062</v>
      </c>
      <c r="H316" s="37">
        <v>2.2947981597719957</v>
      </c>
      <c r="I316" s="37">
        <v>2.7537577917263949</v>
      </c>
      <c r="J316" s="37">
        <v>7.1672356229236414</v>
      </c>
      <c r="K316" s="37">
        <v>8.6006827475083689</v>
      </c>
      <c r="L316" s="34"/>
      <c r="M316" s="34"/>
    </row>
    <row r="317" spans="1:13" ht="48.75" customHeight="1" x14ac:dyDescent="0.25">
      <c r="A317" s="13" t="s">
        <v>607</v>
      </c>
      <c r="B317" s="13" t="s">
        <v>608</v>
      </c>
      <c r="C317" s="13" t="s">
        <v>134</v>
      </c>
      <c r="D317" s="14">
        <f t="shared" si="27"/>
        <v>2.0532986073338062</v>
      </c>
      <c r="E317" s="14">
        <f t="shared" si="27"/>
        <v>2.4639583288005675</v>
      </c>
      <c r="F317" s="14">
        <f t="shared" si="28"/>
        <v>2.0532986073338062</v>
      </c>
      <c r="G317" s="14">
        <f t="shared" si="29"/>
        <v>2.4639583288005675</v>
      </c>
      <c r="H317" s="37">
        <v>1.8666350975761874</v>
      </c>
      <c r="I317" s="37">
        <v>2.2399621170914248</v>
      </c>
      <c r="J317" s="37">
        <v>1.8666350975761874</v>
      </c>
      <c r="K317" s="37">
        <v>2.2399621170914248</v>
      </c>
      <c r="L317" s="34"/>
      <c r="M317" s="34"/>
    </row>
    <row r="318" spans="1:13" ht="22.5" customHeight="1" x14ac:dyDescent="0.25">
      <c r="A318" s="13" t="s">
        <v>609</v>
      </c>
      <c r="B318" s="13" t="s">
        <v>583</v>
      </c>
      <c r="C318" s="13" t="s">
        <v>134</v>
      </c>
      <c r="D318" s="14">
        <f t="shared" si="27"/>
        <v>2.5767317748196148</v>
      </c>
      <c r="E318" s="14">
        <f t="shared" si="27"/>
        <v>3.0920781297835376</v>
      </c>
      <c r="F318" s="14">
        <f t="shared" si="28"/>
        <v>2.5767317748196148</v>
      </c>
      <c r="G318" s="14">
        <f t="shared" si="29"/>
        <v>3.0920781297835376</v>
      </c>
      <c r="H318" s="37">
        <v>2.3424834316541951</v>
      </c>
      <c r="I318" s="37">
        <v>2.810980117985034</v>
      </c>
      <c r="J318" s="37">
        <v>2.3424834316541951</v>
      </c>
      <c r="K318" s="37">
        <v>2.810980117985034</v>
      </c>
      <c r="L318" s="34"/>
      <c r="M318" s="34"/>
    </row>
    <row r="319" spans="1:13" ht="45" x14ac:dyDescent="0.25">
      <c r="A319" s="13" t="s">
        <v>610</v>
      </c>
      <c r="B319" s="13" t="s">
        <v>611</v>
      </c>
      <c r="C319" s="13" t="s">
        <v>134</v>
      </c>
      <c r="D319" s="14">
        <f t="shared" si="27"/>
        <v>3.6763011378654591</v>
      </c>
      <c r="E319" s="14">
        <f t="shared" si="27"/>
        <v>4.4115613654385504</v>
      </c>
      <c r="F319" s="14">
        <f t="shared" si="28"/>
        <v>3.6763011378654591</v>
      </c>
      <c r="G319" s="14">
        <f t="shared" si="29"/>
        <v>4.4115613654385504</v>
      </c>
      <c r="H319" s="37">
        <v>3.3420919435140535</v>
      </c>
      <c r="I319" s="37">
        <v>4.0105103322168638</v>
      </c>
      <c r="J319" s="37">
        <v>3.3420919435140535</v>
      </c>
      <c r="K319" s="37">
        <v>4.0105103322168638</v>
      </c>
      <c r="L319" s="34"/>
      <c r="M319" s="34"/>
    </row>
    <row r="320" spans="1:13" ht="65.25" customHeight="1" x14ac:dyDescent="0.25">
      <c r="A320" s="16" t="s">
        <v>612</v>
      </c>
      <c r="B320" s="16" t="s">
        <v>613</v>
      </c>
      <c r="C320" s="16"/>
      <c r="D320" s="14">
        <f t="shared" si="27"/>
        <v>0</v>
      </c>
      <c r="E320" s="14">
        <f t="shared" si="27"/>
        <v>0</v>
      </c>
      <c r="F320" s="14">
        <f t="shared" si="28"/>
        <v>0</v>
      </c>
      <c r="G320" s="14">
        <f t="shared" si="29"/>
        <v>0</v>
      </c>
      <c r="H320" s="35"/>
      <c r="I320" s="35"/>
      <c r="J320" s="35"/>
      <c r="K320" s="35"/>
      <c r="L320" s="34"/>
      <c r="M320" s="34"/>
    </row>
    <row r="321" spans="1:13" ht="78" customHeight="1" x14ac:dyDescent="0.25">
      <c r="A321" s="13" t="s">
        <v>614</v>
      </c>
      <c r="B321" s="13" t="s">
        <v>615</v>
      </c>
      <c r="C321" s="13" t="s">
        <v>134</v>
      </c>
      <c r="D321" s="14">
        <f t="shared" si="27"/>
        <v>2.1332233399618361</v>
      </c>
      <c r="E321" s="14">
        <f t="shared" si="27"/>
        <v>2.5598680079542033</v>
      </c>
      <c r="F321" s="14">
        <f t="shared" si="28"/>
        <v>2.1332233399618361</v>
      </c>
      <c r="G321" s="14">
        <f t="shared" si="29"/>
        <v>2.5598680079542033</v>
      </c>
      <c r="H321" s="37">
        <v>1.939293945419851</v>
      </c>
      <c r="I321" s="37">
        <v>2.3271527345038212</v>
      </c>
      <c r="J321" s="37">
        <v>1.939293945419851</v>
      </c>
      <c r="K321" s="37">
        <v>2.3271527345038212</v>
      </c>
      <c r="L321" s="34"/>
      <c r="M321" s="34"/>
    </row>
    <row r="322" spans="1:13" ht="51" customHeight="1" x14ac:dyDescent="0.25">
      <c r="A322" s="13" t="s">
        <v>616</v>
      </c>
      <c r="B322" s="13" t="s">
        <v>538</v>
      </c>
      <c r="C322" s="13" t="s">
        <v>134</v>
      </c>
      <c r="D322" s="14">
        <f t="shared" si="27"/>
        <v>3.2213056995061553</v>
      </c>
      <c r="E322" s="14">
        <f t="shared" si="27"/>
        <v>3.8655668394073861</v>
      </c>
      <c r="F322" s="14">
        <f t="shared" si="28"/>
        <v>3.2213056995061553</v>
      </c>
      <c r="G322" s="14">
        <f t="shared" si="29"/>
        <v>3.8655668394073861</v>
      </c>
      <c r="H322" s="37">
        <v>2.9284597268237773</v>
      </c>
      <c r="I322" s="37">
        <v>3.5141516721885324</v>
      </c>
      <c r="J322" s="37">
        <v>2.9284597268237773</v>
      </c>
      <c r="K322" s="37">
        <v>3.5141516721885324</v>
      </c>
      <c r="L322" s="34"/>
      <c r="M322" s="34"/>
    </row>
    <row r="323" spans="1:13" ht="45" x14ac:dyDescent="0.25">
      <c r="A323" s="16" t="s">
        <v>617</v>
      </c>
      <c r="B323" s="16" t="s">
        <v>601</v>
      </c>
      <c r="C323" s="16"/>
      <c r="D323" s="14">
        <f t="shared" si="27"/>
        <v>0</v>
      </c>
      <c r="E323" s="14">
        <f t="shared" si="27"/>
        <v>0</v>
      </c>
      <c r="F323" s="14">
        <f t="shared" si="28"/>
        <v>0</v>
      </c>
      <c r="G323" s="14">
        <f t="shared" si="29"/>
        <v>0</v>
      </c>
      <c r="H323" s="35"/>
      <c r="I323" s="35"/>
      <c r="J323" s="35"/>
      <c r="K323" s="35"/>
      <c r="L323" s="34"/>
      <c r="M323" s="34"/>
    </row>
    <row r="324" spans="1:13" ht="27.75" customHeight="1" x14ac:dyDescent="0.25">
      <c r="A324" s="13" t="s">
        <v>618</v>
      </c>
      <c r="B324" s="13" t="s">
        <v>619</v>
      </c>
      <c r="C324" s="13" t="s">
        <v>134</v>
      </c>
      <c r="D324" s="14">
        <f t="shared" si="27"/>
        <v>3.2845523384910837</v>
      </c>
      <c r="E324" s="14">
        <f t="shared" si="27"/>
        <v>3.9414628061893007</v>
      </c>
      <c r="F324" s="14">
        <f t="shared" si="28"/>
        <v>3.2845523384910837</v>
      </c>
      <c r="G324" s="14">
        <f t="shared" si="29"/>
        <v>3.9414628061893007</v>
      </c>
      <c r="H324" s="37">
        <v>2.9859566713555306</v>
      </c>
      <c r="I324" s="37">
        <v>3.5831480056266365</v>
      </c>
      <c r="J324" s="37">
        <v>2.9859566713555306</v>
      </c>
      <c r="K324" s="37">
        <v>3.5831480056266365</v>
      </c>
      <c r="L324" s="34"/>
      <c r="M324" s="34"/>
    </row>
    <row r="325" spans="1:13" ht="93" customHeight="1" x14ac:dyDescent="0.25">
      <c r="A325" s="13" t="s">
        <v>620</v>
      </c>
      <c r="B325" s="13" t="s">
        <v>621</v>
      </c>
      <c r="C325" s="13" t="s">
        <v>134</v>
      </c>
      <c r="D325" s="14">
        <f t="shared" si="27"/>
        <v>0</v>
      </c>
      <c r="E325" s="14">
        <f t="shared" si="27"/>
        <v>0</v>
      </c>
      <c r="F325" s="14">
        <f t="shared" si="28"/>
        <v>0</v>
      </c>
      <c r="G325" s="14">
        <f t="shared" si="29"/>
        <v>0</v>
      </c>
      <c r="H325" s="37">
        <v>0</v>
      </c>
      <c r="I325" s="37">
        <v>0</v>
      </c>
      <c r="J325" s="37">
        <v>0</v>
      </c>
      <c r="K325" s="37">
        <v>0</v>
      </c>
      <c r="L325" s="34"/>
      <c r="M325" s="34"/>
    </row>
    <row r="326" spans="1:13" ht="21.75" customHeight="1" x14ac:dyDescent="0.25">
      <c r="A326" s="13" t="s">
        <v>622</v>
      </c>
      <c r="B326" s="13" t="s">
        <v>623</v>
      </c>
      <c r="C326" s="13" t="s">
        <v>134</v>
      </c>
      <c r="D326" s="14">
        <f t="shared" si="27"/>
        <v>2.9832376077035954</v>
      </c>
      <c r="E326" s="14">
        <f t="shared" si="27"/>
        <v>3.5798851292443139</v>
      </c>
      <c r="F326" s="14">
        <f t="shared" si="28"/>
        <v>2.9832376077035954</v>
      </c>
      <c r="G326" s="14">
        <f t="shared" si="29"/>
        <v>3.5798851292443139</v>
      </c>
      <c r="H326" s="37">
        <v>2.7120341888214501</v>
      </c>
      <c r="I326" s="37">
        <v>3.2544410265857397</v>
      </c>
      <c r="J326" s="37">
        <v>2.7120341888214501</v>
      </c>
      <c r="K326" s="37">
        <v>3.2544410265857397</v>
      </c>
      <c r="L326" s="34"/>
      <c r="M326" s="34"/>
    </row>
    <row r="327" spans="1:13" ht="66" customHeight="1" x14ac:dyDescent="0.25">
      <c r="A327" s="13" t="s">
        <v>624</v>
      </c>
      <c r="B327" s="13" t="s">
        <v>538</v>
      </c>
      <c r="C327" s="13" t="s">
        <v>134</v>
      </c>
      <c r="D327" s="14">
        <f t="shared" si="27"/>
        <v>4.2745186589985069</v>
      </c>
      <c r="E327" s="14">
        <f t="shared" si="27"/>
        <v>5.1294223907982079</v>
      </c>
      <c r="F327" s="14">
        <f t="shared" si="28"/>
        <v>4.2745186589985069</v>
      </c>
      <c r="G327" s="14">
        <f t="shared" si="29"/>
        <v>5.1294223907982079</v>
      </c>
      <c r="H327" s="37">
        <v>3.8859260536350058</v>
      </c>
      <c r="I327" s="37">
        <v>4.6631112643620067</v>
      </c>
      <c r="J327" s="37">
        <v>3.8859260536350058</v>
      </c>
      <c r="K327" s="37">
        <v>4.6631112643620067</v>
      </c>
      <c r="L327" s="34"/>
      <c r="M327" s="34"/>
    </row>
    <row r="328" spans="1:13" ht="50.25" customHeight="1" x14ac:dyDescent="0.25">
      <c r="A328" s="19" t="s">
        <v>625</v>
      </c>
      <c r="B328" s="19" t="s">
        <v>592</v>
      </c>
      <c r="C328" s="19" t="s">
        <v>134</v>
      </c>
      <c r="D328" s="14">
        <f t="shared" si="27"/>
        <v>7.3002461143616202</v>
      </c>
      <c r="E328" s="14">
        <f t="shared" si="27"/>
        <v>8.7602953372339449</v>
      </c>
      <c r="F328" s="14">
        <f t="shared" si="28"/>
        <v>7.3002461143616202</v>
      </c>
      <c r="G328" s="14">
        <f t="shared" si="29"/>
        <v>8.7602953372339449</v>
      </c>
      <c r="H328" s="39">
        <v>6.6365873766923817</v>
      </c>
      <c r="I328" s="39">
        <v>7.9639048520308577</v>
      </c>
      <c r="J328" s="39">
        <v>6.6365873766923817</v>
      </c>
      <c r="K328" s="39">
        <v>7.9639048520308577</v>
      </c>
      <c r="L328" s="34"/>
      <c r="M328" s="34"/>
    </row>
    <row r="329" spans="1:13" ht="78" customHeight="1" x14ac:dyDescent="0.25">
      <c r="A329" s="13" t="s">
        <v>626</v>
      </c>
      <c r="B329" s="13" t="s">
        <v>627</v>
      </c>
      <c r="C329" s="13" t="s">
        <v>134</v>
      </c>
      <c r="D329" s="14">
        <f t="shared" si="27"/>
        <v>0</v>
      </c>
      <c r="E329" s="14">
        <f t="shared" si="27"/>
        <v>0</v>
      </c>
      <c r="F329" s="14">
        <f t="shared" si="28"/>
        <v>0</v>
      </c>
      <c r="G329" s="14">
        <f t="shared" si="29"/>
        <v>0</v>
      </c>
      <c r="H329" s="37">
        <v>0</v>
      </c>
      <c r="I329" s="37">
        <v>0</v>
      </c>
      <c r="J329" s="37">
        <v>0</v>
      </c>
      <c r="K329" s="37">
        <v>0</v>
      </c>
      <c r="L329" s="34"/>
      <c r="M329" s="34"/>
    </row>
    <row r="330" spans="1:13" ht="54.75" customHeight="1" x14ac:dyDescent="0.25">
      <c r="A330" s="13" t="s">
        <v>628</v>
      </c>
      <c r="B330" s="13" t="s">
        <v>629</v>
      </c>
      <c r="C330" s="13" t="s">
        <v>134</v>
      </c>
      <c r="D330" s="14">
        <f t="shared" si="27"/>
        <v>4.8979581421771261</v>
      </c>
      <c r="E330" s="14">
        <f t="shared" si="27"/>
        <v>5.8775497706125508</v>
      </c>
      <c r="F330" s="14">
        <f t="shared" si="28"/>
        <v>4.8979581421771261</v>
      </c>
      <c r="G330" s="14">
        <f t="shared" si="29"/>
        <v>5.8775497706125508</v>
      </c>
      <c r="H330" s="37">
        <v>4.4526892201610231</v>
      </c>
      <c r="I330" s="37">
        <v>5.3432270641932273</v>
      </c>
      <c r="J330" s="37">
        <v>4.4526892201610231</v>
      </c>
      <c r="K330" s="37">
        <v>5.3432270641932273</v>
      </c>
      <c r="L330" s="34"/>
      <c r="M330" s="34"/>
    </row>
    <row r="331" spans="1:13" ht="47.25" customHeight="1" x14ac:dyDescent="0.25">
      <c r="A331" s="13" t="s">
        <v>630</v>
      </c>
      <c r="B331" s="13" t="s">
        <v>538</v>
      </c>
      <c r="C331" s="13" t="s">
        <v>134</v>
      </c>
      <c r="D331" s="14">
        <f t="shared" si="27"/>
        <v>6.2248678155404473</v>
      </c>
      <c r="E331" s="14">
        <f t="shared" si="27"/>
        <v>7.4698413786485363</v>
      </c>
      <c r="F331" s="14">
        <f t="shared" si="28"/>
        <v>6.2248678155404473</v>
      </c>
      <c r="G331" s="14">
        <f t="shared" si="29"/>
        <v>7.4698413786485363</v>
      </c>
      <c r="H331" s="37">
        <v>5.658970741400406</v>
      </c>
      <c r="I331" s="37">
        <v>6.7907648896804869</v>
      </c>
      <c r="J331" s="37">
        <v>5.658970741400406</v>
      </c>
      <c r="K331" s="37">
        <v>6.7907648896804869</v>
      </c>
      <c r="L331" s="34"/>
      <c r="M331" s="34"/>
    </row>
    <row r="332" spans="1:13" ht="77.25" customHeight="1" x14ac:dyDescent="0.25">
      <c r="A332" s="13" t="s">
        <v>631</v>
      </c>
      <c r="B332" s="13" t="s">
        <v>632</v>
      </c>
      <c r="C332" s="13" t="s">
        <v>134</v>
      </c>
      <c r="D332" s="14">
        <f t="shared" si="27"/>
        <v>7.4632360230580215</v>
      </c>
      <c r="E332" s="14">
        <f t="shared" si="27"/>
        <v>8.9558832276696254</v>
      </c>
      <c r="F332" s="14">
        <f t="shared" si="28"/>
        <v>7.4632360230580215</v>
      </c>
      <c r="G332" s="14">
        <f t="shared" si="29"/>
        <v>8.9558832276696254</v>
      </c>
      <c r="H332" s="37">
        <v>6.7847600209618371</v>
      </c>
      <c r="I332" s="37">
        <v>8.1417120251542041</v>
      </c>
      <c r="J332" s="37">
        <v>6.7847600209618371</v>
      </c>
      <c r="K332" s="37">
        <v>8.1417120251542041</v>
      </c>
      <c r="L332" s="34"/>
      <c r="M332" s="34"/>
    </row>
    <row r="333" spans="1:13" ht="48" customHeight="1" x14ac:dyDescent="0.25">
      <c r="A333" s="13" t="s">
        <v>633</v>
      </c>
      <c r="B333" s="13" t="s">
        <v>634</v>
      </c>
      <c r="C333" s="13" t="s">
        <v>134</v>
      </c>
      <c r="D333" s="14">
        <f t="shared" si="27"/>
        <v>0</v>
      </c>
      <c r="E333" s="14">
        <f t="shared" si="27"/>
        <v>0</v>
      </c>
      <c r="F333" s="14">
        <f t="shared" si="28"/>
        <v>0</v>
      </c>
      <c r="G333" s="14">
        <f t="shared" si="29"/>
        <v>0</v>
      </c>
      <c r="H333" s="37">
        <v>0</v>
      </c>
      <c r="I333" s="37">
        <v>0</v>
      </c>
      <c r="J333" s="37">
        <v>0</v>
      </c>
      <c r="K333" s="37">
        <v>0</v>
      </c>
      <c r="L333" s="34"/>
      <c r="M333" s="34"/>
    </row>
    <row r="334" spans="1:13" ht="60" x14ac:dyDescent="0.25">
      <c r="A334" s="13" t="s">
        <v>635</v>
      </c>
      <c r="B334" s="13" t="s">
        <v>636</v>
      </c>
      <c r="C334" s="13" t="s">
        <v>134</v>
      </c>
      <c r="D334" s="14">
        <f t="shared" si="27"/>
        <v>2.4379695313849563</v>
      </c>
      <c r="E334" s="14">
        <f t="shared" si="27"/>
        <v>2.9255634376619475</v>
      </c>
      <c r="F334" s="14">
        <f t="shared" si="28"/>
        <v>2.4379695313849563</v>
      </c>
      <c r="G334" s="14">
        <f t="shared" si="29"/>
        <v>2.9255634376619475</v>
      </c>
      <c r="H334" s="37">
        <v>2.2163359376226874</v>
      </c>
      <c r="I334" s="37">
        <v>2.6596031251472247</v>
      </c>
      <c r="J334" s="37">
        <v>2.2163359376226874</v>
      </c>
      <c r="K334" s="37">
        <v>2.6596031251472247</v>
      </c>
      <c r="L334" s="34"/>
      <c r="M334" s="34"/>
    </row>
    <row r="335" spans="1:13" ht="51" customHeight="1" x14ac:dyDescent="0.25">
      <c r="A335" s="13" t="s">
        <v>637</v>
      </c>
      <c r="B335" s="13" t="s">
        <v>538</v>
      </c>
      <c r="C335" s="13" t="s">
        <v>134</v>
      </c>
      <c r="D335" s="14">
        <f t="shared" si="27"/>
        <v>3.2755690599187108</v>
      </c>
      <c r="E335" s="14">
        <f t="shared" si="27"/>
        <v>3.9306828719024529</v>
      </c>
      <c r="F335" s="14">
        <f t="shared" si="28"/>
        <v>3.2755690599187108</v>
      </c>
      <c r="G335" s="14">
        <f t="shared" si="29"/>
        <v>3.9306828719024529</v>
      </c>
      <c r="H335" s="37">
        <v>2.977790054471555</v>
      </c>
      <c r="I335" s="37">
        <v>3.5733480653658658</v>
      </c>
      <c r="J335" s="37">
        <v>2.977790054471555</v>
      </c>
      <c r="K335" s="37">
        <v>3.5733480653658658</v>
      </c>
      <c r="L335" s="34"/>
      <c r="M335" s="34"/>
    </row>
    <row r="336" spans="1:13" ht="30.75" customHeight="1" x14ac:dyDescent="0.25">
      <c r="A336" s="13" t="s">
        <v>638</v>
      </c>
      <c r="B336" s="13" t="s">
        <v>639</v>
      </c>
      <c r="C336" s="13" t="s">
        <v>134</v>
      </c>
      <c r="D336" s="14">
        <f t="shared" si="27"/>
        <v>0</v>
      </c>
      <c r="E336" s="14">
        <f t="shared" si="27"/>
        <v>0</v>
      </c>
      <c r="F336" s="14">
        <f t="shared" si="28"/>
        <v>0</v>
      </c>
      <c r="G336" s="14">
        <f t="shared" si="29"/>
        <v>0</v>
      </c>
      <c r="H336" s="37">
        <v>0</v>
      </c>
      <c r="I336" s="37">
        <v>0</v>
      </c>
      <c r="J336" s="37">
        <v>0</v>
      </c>
      <c r="K336" s="37">
        <v>0</v>
      </c>
      <c r="L336" s="34"/>
      <c r="M336" s="34"/>
    </row>
    <row r="337" spans="1:13" ht="30" x14ac:dyDescent="0.25">
      <c r="A337" s="13" t="s">
        <v>640</v>
      </c>
      <c r="B337" s="13" t="s">
        <v>619</v>
      </c>
      <c r="C337" s="13" t="s">
        <v>134</v>
      </c>
      <c r="D337" s="14">
        <f t="shared" si="27"/>
        <v>5.9450782140963341</v>
      </c>
      <c r="E337" s="14">
        <f t="shared" si="27"/>
        <v>7.1340938569155998</v>
      </c>
      <c r="F337" s="14">
        <f t="shared" si="28"/>
        <v>5.9450782140963341</v>
      </c>
      <c r="G337" s="14">
        <f t="shared" si="29"/>
        <v>7.1340938569155998</v>
      </c>
      <c r="H337" s="37">
        <v>5.4046165582693941</v>
      </c>
      <c r="I337" s="37">
        <v>6.4855398699232722</v>
      </c>
      <c r="J337" s="37">
        <v>5.4046165582693941</v>
      </c>
      <c r="K337" s="37">
        <v>6.4855398699232722</v>
      </c>
      <c r="L337" s="34"/>
      <c r="M337" s="34"/>
    </row>
    <row r="338" spans="1:13" ht="90" x14ac:dyDescent="0.25">
      <c r="A338" s="13" t="s">
        <v>641</v>
      </c>
      <c r="B338" s="13" t="s">
        <v>642</v>
      </c>
      <c r="C338" s="13" t="s">
        <v>134</v>
      </c>
      <c r="D338" s="14">
        <f t="shared" si="27"/>
        <v>0</v>
      </c>
      <c r="E338" s="14">
        <f t="shared" si="27"/>
        <v>0</v>
      </c>
      <c r="F338" s="14">
        <f t="shared" si="28"/>
        <v>0</v>
      </c>
      <c r="G338" s="14">
        <f t="shared" si="29"/>
        <v>0</v>
      </c>
      <c r="H338" s="37">
        <v>0</v>
      </c>
      <c r="I338" s="37">
        <v>0</v>
      </c>
      <c r="J338" s="37">
        <v>0</v>
      </c>
      <c r="K338" s="37">
        <v>0</v>
      </c>
      <c r="L338" s="34"/>
      <c r="M338" s="34"/>
    </row>
    <row r="339" spans="1:13" ht="45" x14ac:dyDescent="0.25">
      <c r="A339" s="13" t="s">
        <v>643</v>
      </c>
      <c r="B339" s="13" t="s">
        <v>644</v>
      </c>
      <c r="C339" s="13" t="s">
        <v>134</v>
      </c>
      <c r="D339" s="14">
        <f t="shared" si="27"/>
        <v>3.2892106956731944</v>
      </c>
      <c r="E339" s="14">
        <f t="shared" si="27"/>
        <v>3.9470528348078333</v>
      </c>
      <c r="F339" s="14">
        <f t="shared" si="28"/>
        <v>3.2892106956731944</v>
      </c>
      <c r="G339" s="14">
        <f t="shared" si="29"/>
        <v>3.9470528348078333</v>
      </c>
      <c r="H339" s="37">
        <v>2.9901915415210856</v>
      </c>
      <c r="I339" s="37">
        <v>3.5882298498253027</v>
      </c>
      <c r="J339" s="37">
        <v>2.9901915415210856</v>
      </c>
      <c r="K339" s="37">
        <v>3.5882298498253027</v>
      </c>
      <c r="L339" s="34"/>
      <c r="M339" s="34"/>
    </row>
    <row r="340" spans="1:13" ht="45" customHeight="1" x14ac:dyDescent="0.25">
      <c r="A340" s="13" t="s">
        <v>645</v>
      </c>
      <c r="B340" s="13" t="s">
        <v>646</v>
      </c>
      <c r="C340" s="13" t="s">
        <v>134</v>
      </c>
      <c r="D340" s="14">
        <f t="shared" si="27"/>
        <v>0</v>
      </c>
      <c r="E340" s="14">
        <f t="shared" si="27"/>
        <v>0</v>
      </c>
      <c r="F340" s="14">
        <f t="shared" si="28"/>
        <v>0</v>
      </c>
      <c r="G340" s="14">
        <f t="shared" si="29"/>
        <v>0</v>
      </c>
      <c r="H340" s="37">
        <v>0</v>
      </c>
      <c r="I340" s="37">
        <v>0</v>
      </c>
      <c r="J340" s="37">
        <v>0</v>
      </c>
      <c r="K340" s="37">
        <v>0</v>
      </c>
      <c r="L340" s="34"/>
      <c r="M340" s="34"/>
    </row>
    <row r="341" spans="1:13" ht="30" customHeight="1" x14ac:dyDescent="0.25">
      <c r="A341" s="13" t="s">
        <v>647</v>
      </c>
      <c r="B341" s="13" t="s">
        <v>648</v>
      </c>
      <c r="C341" s="13" t="s">
        <v>134</v>
      </c>
      <c r="D341" s="14">
        <f t="shared" si="27"/>
        <v>4.1065972146676124</v>
      </c>
      <c r="E341" s="14">
        <f t="shared" si="27"/>
        <v>4.9279166576011351</v>
      </c>
      <c r="F341" s="14">
        <f t="shared" si="28"/>
        <v>4.1065972146676124</v>
      </c>
      <c r="G341" s="14">
        <f t="shared" si="29"/>
        <v>4.9279166576011351</v>
      </c>
      <c r="H341" s="37">
        <v>3.7332701951523748</v>
      </c>
      <c r="I341" s="37">
        <v>4.4799242341828496</v>
      </c>
      <c r="J341" s="37">
        <v>3.7332701951523748</v>
      </c>
      <c r="K341" s="37">
        <v>4.4799242341828496</v>
      </c>
      <c r="L341" s="34"/>
      <c r="M341" s="34"/>
    </row>
    <row r="342" spans="1:13" ht="28.5" customHeight="1" x14ac:dyDescent="0.25">
      <c r="A342" s="13" t="s">
        <v>649</v>
      </c>
      <c r="B342" s="13" t="s">
        <v>583</v>
      </c>
      <c r="C342" s="13" t="s">
        <v>134</v>
      </c>
      <c r="D342" s="14">
        <f t="shared" si="27"/>
        <v>5.1534635496392296</v>
      </c>
      <c r="E342" s="14">
        <f t="shared" si="27"/>
        <v>6.1841562595670752</v>
      </c>
      <c r="F342" s="14">
        <f t="shared" si="28"/>
        <v>5.1534635496392296</v>
      </c>
      <c r="G342" s="14">
        <f t="shared" si="29"/>
        <v>6.1841562595670752</v>
      </c>
      <c r="H342" s="37">
        <v>4.6849668633083903</v>
      </c>
      <c r="I342" s="37">
        <v>5.621960235970068</v>
      </c>
      <c r="J342" s="37">
        <v>4.6849668633083903</v>
      </c>
      <c r="K342" s="37">
        <v>5.621960235970068</v>
      </c>
      <c r="L342" s="34"/>
      <c r="M342" s="34"/>
    </row>
    <row r="343" spans="1:13" ht="38.25" customHeight="1" x14ac:dyDescent="0.25">
      <c r="A343" s="13" t="s">
        <v>650</v>
      </c>
      <c r="B343" s="13" t="s">
        <v>651</v>
      </c>
      <c r="C343" s="13" t="s">
        <v>134</v>
      </c>
      <c r="D343" s="14">
        <f t="shared" ref="D343:E362" si="30">H343*1.1</f>
        <v>6.3627673816980579</v>
      </c>
      <c r="E343" s="14">
        <f t="shared" si="30"/>
        <v>7.6353208580376686</v>
      </c>
      <c r="F343" s="14">
        <f t="shared" si="28"/>
        <v>6.3627673816980579</v>
      </c>
      <c r="G343" s="14">
        <f t="shared" si="29"/>
        <v>7.6353208580376686</v>
      </c>
      <c r="H343" s="37">
        <v>5.7843339833618703</v>
      </c>
      <c r="I343" s="37">
        <v>6.9412007800342437</v>
      </c>
      <c r="J343" s="37">
        <v>5.7843339833618703</v>
      </c>
      <c r="K343" s="37">
        <v>6.9412007800342437</v>
      </c>
      <c r="L343" s="34"/>
      <c r="M343" s="34"/>
    </row>
    <row r="344" spans="1:13" ht="68.25" customHeight="1" x14ac:dyDescent="0.25">
      <c r="A344" s="13" t="s">
        <v>652</v>
      </c>
      <c r="B344" s="13" t="s">
        <v>653</v>
      </c>
      <c r="C344" s="13" t="s">
        <v>134</v>
      </c>
      <c r="D344" s="14">
        <f t="shared" si="30"/>
        <v>0</v>
      </c>
      <c r="E344" s="14">
        <f t="shared" si="30"/>
        <v>0</v>
      </c>
      <c r="F344" s="14">
        <f t="shared" ref="F344:F362" si="31">J344*1.1</f>
        <v>0</v>
      </c>
      <c r="G344" s="14">
        <f t="shared" ref="G344:G362" si="32">K344*1.1</f>
        <v>0</v>
      </c>
      <c r="H344" s="37">
        <v>0</v>
      </c>
      <c r="I344" s="37">
        <v>0</v>
      </c>
      <c r="J344" s="37">
        <v>0</v>
      </c>
      <c r="K344" s="37">
        <v>0</v>
      </c>
      <c r="L344" s="34"/>
      <c r="M344" s="34"/>
    </row>
    <row r="345" spans="1:13" ht="27.75" customHeight="1" x14ac:dyDescent="0.25">
      <c r="A345" s="13" t="s">
        <v>654</v>
      </c>
      <c r="B345" s="13" t="s">
        <v>655</v>
      </c>
      <c r="C345" s="13" t="s">
        <v>134</v>
      </c>
      <c r="D345" s="14">
        <f t="shared" si="30"/>
        <v>2.4379695313849563</v>
      </c>
      <c r="E345" s="14">
        <f t="shared" si="30"/>
        <v>2.9255634376619475</v>
      </c>
      <c r="F345" s="14">
        <f t="shared" si="31"/>
        <v>2.4379695313849563</v>
      </c>
      <c r="G345" s="14">
        <f t="shared" si="32"/>
        <v>2.9255634376619475</v>
      </c>
      <c r="H345" s="37">
        <v>2.2163359376226874</v>
      </c>
      <c r="I345" s="37">
        <v>2.6596031251472247</v>
      </c>
      <c r="J345" s="37">
        <v>2.2163359376226874</v>
      </c>
      <c r="K345" s="37">
        <v>2.6596031251472247</v>
      </c>
      <c r="L345" s="34"/>
      <c r="M345" s="34"/>
    </row>
    <row r="346" spans="1:13" ht="54.75" customHeight="1" x14ac:dyDescent="0.25">
      <c r="A346" s="13" t="s">
        <v>656</v>
      </c>
      <c r="B346" s="13" t="s">
        <v>538</v>
      </c>
      <c r="C346" s="13" t="s">
        <v>134</v>
      </c>
      <c r="D346" s="14">
        <f t="shared" si="30"/>
        <v>4.0039322843009222</v>
      </c>
      <c r="E346" s="14">
        <f t="shared" si="30"/>
        <v>4.804718741161107</v>
      </c>
      <c r="F346" s="14">
        <f t="shared" si="31"/>
        <v>4.0039322843009222</v>
      </c>
      <c r="G346" s="14">
        <f t="shared" si="32"/>
        <v>4.804718741161107</v>
      </c>
      <c r="H346" s="37">
        <v>3.6399384402735655</v>
      </c>
      <c r="I346" s="37">
        <v>4.3679261283282784</v>
      </c>
      <c r="J346" s="37">
        <v>3.6399384402735655</v>
      </c>
      <c r="K346" s="37">
        <v>4.3679261283282784</v>
      </c>
      <c r="L346" s="34"/>
      <c r="M346" s="34"/>
    </row>
    <row r="347" spans="1:13" ht="33.75" customHeight="1" x14ac:dyDescent="0.25">
      <c r="A347" s="13" t="s">
        <v>657</v>
      </c>
      <c r="B347" s="13" t="s">
        <v>651</v>
      </c>
      <c r="C347" s="13" t="s">
        <v>134</v>
      </c>
      <c r="D347" s="14">
        <f t="shared" si="30"/>
        <v>5.8187262019258972</v>
      </c>
      <c r="E347" s="14">
        <f t="shared" si="30"/>
        <v>6.9824714423110761</v>
      </c>
      <c r="F347" s="14">
        <f t="shared" si="31"/>
        <v>5.8187262019258972</v>
      </c>
      <c r="G347" s="14">
        <f t="shared" si="32"/>
        <v>6.9824714423110761</v>
      </c>
      <c r="H347" s="37">
        <v>5.2897510926599063</v>
      </c>
      <c r="I347" s="37">
        <v>6.3477013111918872</v>
      </c>
      <c r="J347" s="37">
        <v>5.2897510926599063</v>
      </c>
      <c r="K347" s="37">
        <v>6.3477013111918872</v>
      </c>
      <c r="L347" s="34"/>
      <c r="M347" s="34"/>
    </row>
    <row r="348" spans="1:13" ht="93" customHeight="1" x14ac:dyDescent="0.25">
      <c r="A348" s="13" t="s">
        <v>658</v>
      </c>
      <c r="B348" s="13" t="s">
        <v>659</v>
      </c>
      <c r="C348" s="13" t="s">
        <v>134</v>
      </c>
      <c r="D348" s="14">
        <f t="shared" si="30"/>
        <v>1.9540270339177488</v>
      </c>
      <c r="E348" s="14">
        <f t="shared" si="30"/>
        <v>2.3448324407012988</v>
      </c>
      <c r="F348" s="14">
        <f t="shared" si="31"/>
        <v>1.9540270339177488</v>
      </c>
      <c r="G348" s="14">
        <f t="shared" si="32"/>
        <v>2.3448324407012988</v>
      </c>
      <c r="H348" s="37">
        <v>1.7763882126524988</v>
      </c>
      <c r="I348" s="37">
        <v>2.1316658551829986</v>
      </c>
      <c r="J348" s="37">
        <v>1.7763882126524988</v>
      </c>
      <c r="K348" s="37">
        <v>2.1316658551829986</v>
      </c>
      <c r="L348" s="34"/>
      <c r="M348" s="34"/>
    </row>
    <row r="349" spans="1:13" ht="48.75" customHeight="1" x14ac:dyDescent="0.25">
      <c r="A349" s="13" t="s">
        <v>660</v>
      </c>
      <c r="B349" s="13" t="s">
        <v>661</v>
      </c>
      <c r="C349" s="13" t="s">
        <v>134</v>
      </c>
      <c r="D349" s="14">
        <f t="shared" si="30"/>
        <v>3.5932725628341604</v>
      </c>
      <c r="E349" s="14">
        <f t="shared" si="30"/>
        <v>4.3119270754009928</v>
      </c>
      <c r="F349" s="14">
        <f t="shared" si="31"/>
        <v>3.5932725628341604</v>
      </c>
      <c r="G349" s="14">
        <f t="shared" si="32"/>
        <v>4.3119270754009928</v>
      </c>
      <c r="H349" s="37">
        <v>3.2666114207583274</v>
      </c>
      <c r="I349" s="37">
        <v>3.9199337049099929</v>
      </c>
      <c r="J349" s="37">
        <v>3.2666114207583274</v>
      </c>
      <c r="K349" s="37">
        <v>3.9199337049099929</v>
      </c>
      <c r="L349" s="34"/>
      <c r="M349" s="34"/>
    </row>
    <row r="350" spans="1:13" ht="50.25" customHeight="1" x14ac:dyDescent="0.25">
      <c r="A350" s="13" t="s">
        <v>662</v>
      </c>
      <c r="B350" s="13" t="s">
        <v>663</v>
      </c>
      <c r="C350" s="13" t="s">
        <v>134</v>
      </c>
      <c r="D350" s="14">
        <f t="shared" si="30"/>
        <v>4.6015109050642247</v>
      </c>
      <c r="E350" s="14">
        <f t="shared" si="30"/>
        <v>5.5218130860770689</v>
      </c>
      <c r="F350" s="14">
        <f t="shared" si="31"/>
        <v>4.6015109050642247</v>
      </c>
      <c r="G350" s="14">
        <f t="shared" si="32"/>
        <v>5.5218130860770689</v>
      </c>
      <c r="H350" s="37">
        <v>4.1831917318765672</v>
      </c>
      <c r="I350" s="37">
        <v>5.0198300782518803</v>
      </c>
      <c r="J350" s="37">
        <v>4.1831917318765672</v>
      </c>
      <c r="K350" s="37">
        <v>5.0198300782518803</v>
      </c>
      <c r="L350" s="34"/>
      <c r="M350" s="34"/>
    </row>
    <row r="351" spans="1:13" ht="35.25" customHeight="1" x14ac:dyDescent="0.25">
      <c r="A351" s="13" t="s">
        <v>664</v>
      </c>
      <c r="B351" s="13" t="s">
        <v>611</v>
      </c>
      <c r="C351" s="13" t="s">
        <v>134</v>
      </c>
      <c r="D351" s="14">
        <f t="shared" si="30"/>
        <v>5.3545290394679919</v>
      </c>
      <c r="E351" s="14">
        <f t="shared" si="30"/>
        <v>6.4254348473615899</v>
      </c>
      <c r="F351" s="14">
        <f t="shared" si="31"/>
        <v>5.3545290394679919</v>
      </c>
      <c r="G351" s="14">
        <f t="shared" si="32"/>
        <v>6.4254348473615899</v>
      </c>
      <c r="H351" s="37">
        <v>4.8677536722436283</v>
      </c>
      <c r="I351" s="37">
        <v>5.8413044066923536</v>
      </c>
      <c r="J351" s="37">
        <v>4.8677536722436283</v>
      </c>
      <c r="K351" s="37">
        <v>5.8413044066923536</v>
      </c>
      <c r="L351" s="34"/>
      <c r="M351" s="34"/>
    </row>
    <row r="352" spans="1:13" ht="20.25" customHeight="1" x14ac:dyDescent="0.25">
      <c r="A352" s="13" t="s">
        <v>665</v>
      </c>
      <c r="B352" s="13" t="s">
        <v>666</v>
      </c>
      <c r="C352" s="13" t="s">
        <v>134</v>
      </c>
      <c r="D352" s="14">
        <f t="shared" si="30"/>
        <v>3.6855028619640602</v>
      </c>
      <c r="E352" s="14">
        <f t="shared" si="30"/>
        <v>4.4226034343568719</v>
      </c>
      <c r="F352" s="14">
        <f t="shared" si="31"/>
        <v>3.6855028619640602</v>
      </c>
      <c r="G352" s="14">
        <f t="shared" si="32"/>
        <v>4.4226034343568719</v>
      </c>
      <c r="H352" s="37">
        <v>3.3504571472400544</v>
      </c>
      <c r="I352" s="37">
        <v>4.0205485766880651</v>
      </c>
      <c r="J352" s="37">
        <v>3.3504571472400544</v>
      </c>
      <c r="K352" s="37">
        <v>4.0205485766880651</v>
      </c>
      <c r="L352" s="34"/>
      <c r="M352" s="34"/>
    </row>
    <row r="353" spans="1:13" ht="45" x14ac:dyDescent="0.25">
      <c r="A353" s="13" t="s">
        <v>667</v>
      </c>
      <c r="B353" s="13" t="s">
        <v>668</v>
      </c>
      <c r="C353" s="13" t="s">
        <v>134</v>
      </c>
      <c r="D353" s="14">
        <f t="shared" si="30"/>
        <v>16.745838130001605</v>
      </c>
      <c r="E353" s="14">
        <f t="shared" si="30"/>
        <v>20.095005756001925</v>
      </c>
      <c r="F353" s="14">
        <f t="shared" si="31"/>
        <v>23.012656477340734</v>
      </c>
      <c r="G353" s="14">
        <f t="shared" si="32"/>
        <v>27.615187772808877</v>
      </c>
      <c r="H353" s="37">
        <v>15.223489209092367</v>
      </c>
      <c r="I353" s="37">
        <v>18.268187050910839</v>
      </c>
      <c r="J353" s="37">
        <v>20.920596797582483</v>
      </c>
      <c r="K353" s="37">
        <v>25.104716157098977</v>
      </c>
      <c r="L353" s="34"/>
      <c r="M353" s="34"/>
    </row>
    <row r="354" spans="1:13" ht="61.5" customHeight="1" x14ac:dyDescent="0.25">
      <c r="A354" s="13" t="s">
        <v>669</v>
      </c>
      <c r="B354" s="13" t="s">
        <v>670</v>
      </c>
      <c r="C354" s="13" t="s">
        <v>134</v>
      </c>
      <c r="D354" s="14">
        <f t="shared" si="30"/>
        <v>1.4308625589968977</v>
      </c>
      <c r="E354" s="14">
        <f t="shared" si="30"/>
        <v>1.7170350707962772</v>
      </c>
      <c r="F354" s="14">
        <f t="shared" si="31"/>
        <v>1.4308625589968977</v>
      </c>
      <c r="G354" s="14">
        <f t="shared" si="32"/>
        <v>1.7170350707962772</v>
      </c>
      <c r="H354" s="37">
        <v>1.3007841445426342</v>
      </c>
      <c r="I354" s="37">
        <v>1.560940973451161</v>
      </c>
      <c r="J354" s="37">
        <v>1.3007841445426342</v>
      </c>
      <c r="K354" s="37">
        <v>1.560940973451161</v>
      </c>
      <c r="L354" s="34"/>
      <c r="M354" s="34"/>
    </row>
    <row r="355" spans="1:13" ht="64.5" customHeight="1" x14ac:dyDescent="0.25">
      <c r="A355" s="13" t="s">
        <v>671</v>
      </c>
      <c r="B355" s="13" t="s">
        <v>672</v>
      </c>
      <c r="C355" s="13" t="s">
        <v>134</v>
      </c>
      <c r="D355" s="14">
        <f t="shared" si="30"/>
        <v>2.212048602808923</v>
      </c>
      <c r="E355" s="14">
        <f t="shared" si="30"/>
        <v>2.6544583233707071</v>
      </c>
      <c r="F355" s="14">
        <f t="shared" si="31"/>
        <v>2.212048602808923</v>
      </c>
      <c r="G355" s="14">
        <f t="shared" si="32"/>
        <v>2.6544583233707071</v>
      </c>
      <c r="H355" s="37">
        <v>2.0109532752808388</v>
      </c>
      <c r="I355" s="37">
        <v>2.4131439303370064</v>
      </c>
      <c r="J355" s="37">
        <v>2.0109532752808388</v>
      </c>
      <c r="K355" s="37">
        <v>2.4131439303370064</v>
      </c>
      <c r="L355" s="34"/>
      <c r="M355" s="34"/>
    </row>
    <row r="356" spans="1:13" ht="79.5" customHeight="1" x14ac:dyDescent="0.25">
      <c r="A356" s="13" t="s">
        <v>673</v>
      </c>
      <c r="B356" s="13" t="s">
        <v>674</v>
      </c>
      <c r="C356" s="13" t="s">
        <v>134</v>
      </c>
      <c r="D356" s="14">
        <f t="shared" si="30"/>
        <v>1.982619713081083</v>
      </c>
      <c r="E356" s="14">
        <f t="shared" si="30"/>
        <v>2.3791436556972996</v>
      </c>
      <c r="F356" s="14">
        <f t="shared" si="31"/>
        <v>1.982619713081083</v>
      </c>
      <c r="G356" s="14">
        <f t="shared" si="32"/>
        <v>2.3791436556972996</v>
      </c>
      <c r="H356" s="37">
        <v>1.802381557346439</v>
      </c>
      <c r="I356" s="37">
        <v>2.1628578688157267</v>
      </c>
      <c r="J356" s="37">
        <v>1.802381557346439</v>
      </c>
      <c r="K356" s="37">
        <v>2.1628578688157267</v>
      </c>
      <c r="L356" s="34"/>
      <c r="M356" s="34"/>
    </row>
    <row r="357" spans="1:13" ht="48" customHeight="1" x14ac:dyDescent="0.25">
      <c r="A357" s="13" t="s">
        <v>675</v>
      </c>
      <c r="B357" s="13" t="s">
        <v>676</v>
      </c>
      <c r="C357" s="13" t="s">
        <v>134</v>
      </c>
      <c r="D357" s="14">
        <f t="shared" si="30"/>
        <v>1.7568423763896983</v>
      </c>
      <c r="E357" s="14">
        <f t="shared" si="30"/>
        <v>2.1082108516676379</v>
      </c>
      <c r="F357" s="14">
        <f t="shared" si="31"/>
        <v>1.7568423763896983</v>
      </c>
      <c r="G357" s="14">
        <f t="shared" si="32"/>
        <v>2.1082108516676379</v>
      </c>
      <c r="H357" s="37">
        <v>1.5971294330815438</v>
      </c>
      <c r="I357" s="37">
        <v>1.9165553196978524</v>
      </c>
      <c r="J357" s="37">
        <v>1.5971294330815438</v>
      </c>
      <c r="K357" s="37">
        <v>1.9165553196978524</v>
      </c>
      <c r="L357" s="34"/>
      <c r="M357" s="34"/>
    </row>
    <row r="358" spans="1:13" ht="35.25" customHeight="1" x14ac:dyDescent="0.25">
      <c r="A358" s="13" t="s">
        <v>677</v>
      </c>
      <c r="B358" s="13" t="s">
        <v>678</v>
      </c>
      <c r="C358" s="13" t="s">
        <v>134</v>
      </c>
      <c r="D358" s="14">
        <f t="shared" si="30"/>
        <v>0.707031088468559</v>
      </c>
      <c r="E358" s="14">
        <f t="shared" si="30"/>
        <v>0.84843730616227075</v>
      </c>
      <c r="F358" s="14">
        <f t="shared" si="31"/>
        <v>0.707031088468559</v>
      </c>
      <c r="G358" s="14">
        <f t="shared" si="32"/>
        <v>0.84843730616227075</v>
      </c>
      <c r="H358" s="37">
        <v>0.64275553497141724</v>
      </c>
      <c r="I358" s="37">
        <v>0.77130664196570065</v>
      </c>
      <c r="J358" s="37">
        <v>0.64275553497141724</v>
      </c>
      <c r="K358" s="37">
        <v>0.77130664196570065</v>
      </c>
      <c r="L358" s="34"/>
      <c r="M358" s="34"/>
    </row>
    <row r="359" spans="1:13" x14ac:dyDescent="0.25">
      <c r="A359" s="13" t="s">
        <v>679</v>
      </c>
      <c r="B359" s="13" t="s">
        <v>680</v>
      </c>
      <c r="C359" s="13" t="s">
        <v>134</v>
      </c>
      <c r="D359" s="14">
        <f t="shared" si="30"/>
        <v>2.8650198207737869</v>
      </c>
      <c r="E359" s="14">
        <f t="shared" si="30"/>
        <v>3.4380237849285442</v>
      </c>
      <c r="F359" s="14">
        <f t="shared" si="31"/>
        <v>2.8650198207737869</v>
      </c>
      <c r="G359" s="14">
        <f t="shared" si="32"/>
        <v>3.4380237849285442</v>
      </c>
      <c r="H359" s="37">
        <v>2.6045634734307153</v>
      </c>
      <c r="I359" s="37">
        <v>3.1254761681168581</v>
      </c>
      <c r="J359" s="37">
        <v>2.6045634734307153</v>
      </c>
      <c r="K359" s="37">
        <v>3.1254761681168581</v>
      </c>
      <c r="L359" s="34"/>
      <c r="M359" s="34"/>
    </row>
    <row r="360" spans="1:13" ht="48" customHeight="1" x14ac:dyDescent="0.25">
      <c r="A360" s="13" t="s">
        <v>681</v>
      </c>
      <c r="B360" s="13" t="s">
        <v>682</v>
      </c>
      <c r="C360" s="13" t="s">
        <v>134</v>
      </c>
      <c r="D360" s="14">
        <f t="shared" si="30"/>
        <v>1.9367027196974917</v>
      </c>
      <c r="E360" s="14">
        <f t="shared" si="30"/>
        <v>2.3240432636369901</v>
      </c>
      <c r="F360" s="14">
        <f t="shared" si="31"/>
        <v>1.9367027196974917</v>
      </c>
      <c r="G360" s="14">
        <f t="shared" si="32"/>
        <v>2.3240432636369901</v>
      </c>
      <c r="H360" s="37">
        <v>1.7606388360886287</v>
      </c>
      <c r="I360" s="37">
        <v>2.1127666033063544</v>
      </c>
      <c r="J360" s="37">
        <v>1.7606388360886287</v>
      </c>
      <c r="K360" s="37">
        <v>2.1127666033063544</v>
      </c>
      <c r="L360" s="34"/>
      <c r="M360" s="34"/>
    </row>
    <row r="361" spans="1:13" ht="80.25" customHeight="1" x14ac:dyDescent="0.25">
      <c r="A361" s="13" t="s">
        <v>683</v>
      </c>
      <c r="B361" s="13" t="s">
        <v>684</v>
      </c>
      <c r="C361" s="13" t="s">
        <v>134</v>
      </c>
      <c r="D361" s="14">
        <f t="shared" si="30"/>
        <v>2.8301482388632642</v>
      </c>
      <c r="E361" s="14">
        <f t="shared" si="30"/>
        <v>3.3961778866359165</v>
      </c>
      <c r="F361" s="14">
        <f t="shared" si="31"/>
        <v>2.8301482388632642</v>
      </c>
      <c r="G361" s="14">
        <f t="shared" si="32"/>
        <v>3.3961778866359165</v>
      </c>
      <c r="H361" s="37">
        <v>2.5728620353302398</v>
      </c>
      <c r="I361" s="37">
        <v>3.0874344423962876</v>
      </c>
      <c r="J361" s="37">
        <v>2.5728620353302398</v>
      </c>
      <c r="K361" s="37">
        <v>3.0874344423962876</v>
      </c>
      <c r="L361" s="34"/>
      <c r="M361" s="34"/>
    </row>
    <row r="362" spans="1:13" ht="51.75" customHeight="1" x14ac:dyDescent="0.25">
      <c r="A362" s="13" t="s">
        <v>685</v>
      </c>
      <c r="B362" s="13" t="s">
        <v>686</v>
      </c>
      <c r="C362" s="13" t="s">
        <v>134</v>
      </c>
      <c r="D362" s="14">
        <f t="shared" si="30"/>
        <v>1.9242463853302301</v>
      </c>
      <c r="E362" s="14">
        <f t="shared" si="30"/>
        <v>2.3090956623962762</v>
      </c>
      <c r="F362" s="14">
        <f t="shared" si="31"/>
        <v>5.6664852697298214</v>
      </c>
      <c r="G362" s="14">
        <f t="shared" si="32"/>
        <v>6.7997823236757853</v>
      </c>
      <c r="H362" s="37">
        <v>1.7493148957547544</v>
      </c>
      <c r="I362" s="37">
        <v>2.0991778749057053</v>
      </c>
      <c r="J362" s="37">
        <v>5.1513502452089277</v>
      </c>
      <c r="K362" s="37">
        <v>6.1816202942507132</v>
      </c>
      <c r="L362" s="34"/>
      <c r="M362" s="34"/>
    </row>
    <row r="363" spans="1:13" ht="23.25" customHeight="1" x14ac:dyDescent="0.25">
      <c r="A363" s="13" t="s">
        <v>687</v>
      </c>
      <c r="B363" s="13" t="s">
        <v>688</v>
      </c>
      <c r="C363" s="13" t="s">
        <v>134</v>
      </c>
      <c r="D363" s="14">
        <f>6.1*1.05</f>
        <v>6.4050000000000002</v>
      </c>
      <c r="E363" s="14">
        <f>7.32*1.05</f>
        <v>7.6860000000000008</v>
      </c>
      <c r="F363" s="14">
        <f>6.1*1.05</f>
        <v>6.4050000000000002</v>
      </c>
      <c r="G363" s="14">
        <f>7.32*1.05</f>
        <v>7.6860000000000008</v>
      </c>
      <c r="H363" s="37">
        <v>6.1020068169922173</v>
      </c>
      <c r="I363" s="37">
        <v>7.32240818039066</v>
      </c>
      <c r="J363" s="37">
        <v>6.1020068169922173</v>
      </c>
      <c r="K363" s="37">
        <v>7.32240818039066</v>
      </c>
      <c r="L363" s="34"/>
      <c r="M363" s="34"/>
    </row>
    <row r="364" spans="1:13" ht="45" customHeight="1" x14ac:dyDescent="0.25">
      <c r="A364" s="13" t="s">
        <v>689</v>
      </c>
      <c r="B364" s="13" t="s">
        <v>690</v>
      </c>
      <c r="C364" s="13" t="s">
        <v>134</v>
      </c>
      <c r="D364" s="14">
        <v>2.99</v>
      </c>
      <c r="E364" s="14">
        <f>I364*1.1</f>
        <v>3.5873527345627099</v>
      </c>
      <c r="F364" s="14">
        <f>J364*1.1</f>
        <v>2.9894606121355918</v>
      </c>
      <c r="G364" s="14">
        <f>K364*1.1</f>
        <v>3.5873527345627099</v>
      </c>
      <c r="H364" s="37">
        <v>2.7176914655778104</v>
      </c>
      <c r="I364" s="37">
        <v>3.2612297586933723</v>
      </c>
      <c r="J364" s="37">
        <v>2.7176914655778104</v>
      </c>
      <c r="K364" s="37">
        <v>3.2612297586933723</v>
      </c>
      <c r="L364" s="34"/>
      <c r="M364" s="34"/>
    </row>
    <row r="365" spans="1:13" ht="48" customHeight="1" x14ac:dyDescent="0.25">
      <c r="A365" s="13" t="s">
        <v>691</v>
      </c>
      <c r="B365" s="13" t="s">
        <v>692</v>
      </c>
      <c r="C365" s="13" t="s">
        <v>134</v>
      </c>
      <c r="D365" s="14">
        <f>H365*1.05</f>
        <v>4.677873526237704</v>
      </c>
      <c r="E365" s="14">
        <f>I365*1.05</f>
        <v>5.6134482314852452</v>
      </c>
      <c r="F365" s="14">
        <f>J365*1.05</f>
        <v>4.677873526237704</v>
      </c>
      <c r="G365" s="14">
        <f>K365*1.05</f>
        <v>5.6134482314852452</v>
      </c>
      <c r="H365" s="37">
        <v>4.4551176440359086</v>
      </c>
      <c r="I365" s="37">
        <v>5.3461411728430903</v>
      </c>
      <c r="J365" s="37">
        <v>4.4551176440359086</v>
      </c>
      <c r="K365" s="37">
        <v>5.3461411728430903</v>
      </c>
      <c r="L365" s="34"/>
      <c r="M365" s="34"/>
    </row>
    <row r="366" spans="1:13" ht="82.5" customHeight="1" x14ac:dyDescent="0.25">
      <c r="A366" s="13" t="s">
        <v>693</v>
      </c>
      <c r="B366" s="13" t="s">
        <v>694</v>
      </c>
      <c r="C366" s="13" t="s">
        <v>134</v>
      </c>
      <c r="D366" s="14">
        <f t="shared" ref="D366:D376" si="33">H366*1.05</f>
        <v>3.9359585154481986</v>
      </c>
      <c r="E366" s="14">
        <f t="shared" ref="E366:E376" si="34">I366*1.05</f>
        <v>4.723150218537838</v>
      </c>
      <c r="F366" s="14">
        <f t="shared" ref="F366:F376" si="35">J366*1.05</f>
        <v>3.9359585154481986</v>
      </c>
      <c r="G366" s="14">
        <f t="shared" ref="G366:G376" si="36">K366*1.05</f>
        <v>4.723150218537838</v>
      </c>
      <c r="H366" s="37">
        <v>3.7485319194744746</v>
      </c>
      <c r="I366" s="37">
        <v>4.4982383033693694</v>
      </c>
      <c r="J366" s="37">
        <v>3.7485319194744746</v>
      </c>
      <c r="K366" s="37">
        <v>4.4982383033693694</v>
      </c>
      <c r="L366" s="34"/>
      <c r="M366" s="34"/>
    </row>
    <row r="367" spans="1:13" ht="27" customHeight="1" x14ac:dyDescent="0.25">
      <c r="A367" s="13" t="s">
        <v>695</v>
      </c>
      <c r="B367" s="13" t="s">
        <v>696</v>
      </c>
      <c r="C367" s="13" t="s">
        <v>134</v>
      </c>
      <c r="D367" s="14">
        <f t="shared" si="33"/>
        <v>3.6508152541827212</v>
      </c>
      <c r="E367" s="14">
        <f t="shared" si="34"/>
        <v>4.3809783050192648</v>
      </c>
      <c r="F367" s="14">
        <f t="shared" si="35"/>
        <v>3.6508152541827212</v>
      </c>
      <c r="G367" s="14">
        <f t="shared" si="36"/>
        <v>4.3809783050192648</v>
      </c>
      <c r="H367" s="37">
        <v>3.4769669087454487</v>
      </c>
      <c r="I367" s="37">
        <v>4.172360290494538</v>
      </c>
      <c r="J367" s="37">
        <v>3.4769669087454487</v>
      </c>
      <c r="K367" s="37">
        <v>4.172360290494538</v>
      </c>
      <c r="L367" s="34"/>
      <c r="M367" s="34"/>
    </row>
    <row r="368" spans="1:13" ht="63.75" customHeight="1" x14ac:dyDescent="0.25">
      <c r="A368" s="13" t="s">
        <v>697</v>
      </c>
      <c r="B368" s="13" t="s">
        <v>698</v>
      </c>
      <c r="C368" s="13" t="s">
        <v>134</v>
      </c>
      <c r="D368" s="14">
        <f t="shared" si="33"/>
        <v>2.1105508883568378</v>
      </c>
      <c r="E368" s="14">
        <f t="shared" si="34"/>
        <v>2.5326610660282056</v>
      </c>
      <c r="F368" s="14">
        <f t="shared" si="35"/>
        <v>2.1105508883568378</v>
      </c>
      <c r="G368" s="14">
        <f t="shared" si="36"/>
        <v>2.5326610660282056</v>
      </c>
      <c r="H368" s="37">
        <v>2.0100484651017503</v>
      </c>
      <c r="I368" s="37">
        <v>2.4120581581221003</v>
      </c>
      <c r="J368" s="37">
        <v>2.0100484651017503</v>
      </c>
      <c r="K368" s="37">
        <v>2.4120581581221003</v>
      </c>
      <c r="L368" s="34"/>
      <c r="M368" s="34"/>
    </row>
    <row r="369" spans="1:13" ht="39.75" customHeight="1" x14ac:dyDescent="0.25">
      <c r="A369" s="13" t="s">
        <v>699</v>
      </c>
      <c r="B369" s="13" t="s">
        <v>700</v>
      </c>
      <c r="C369" s="13" t="s">
        <v>134</v>
      </c>
      <c r="D369" s="14">
        <f t="shared" si="33"/>
        <v>3.9359585154481986</v>
      </c>
      <c r="E369" s="14">
        <f t="shared" si="34"/>
        <v>4.723150218537838</v>
      </c>
      <c r="F369" s="14">
        <f t="shared" si="35"/>
        <v>3.9359585154481986</v>
      </c>
      <c r="G369" s="14">
        <f t="shared" si="36"/>
        <v>4.723150218537838</v>
      </c>
      <c r="H369" s="37">
        <v>3.7485319194744746</v>
      </c>
      <c r="I369" s="37">
        <v>4.4982383033693694</v>
      </c>
      <c r="J369" s="37">
        <v>3.7485319194744746</v>
      </c>
      <c r="K369" s="37">
        <v>4.4982383033693694</v>
      </c>
      <c r="L369" s="34"/>
      <c r="M369" s="34"/>
    </row>
    <row r="370" spans="1:13" ht="34.5" customHeight="1" x14ac:dyDescent="0.25">
      <c r="A370" s="13" t="s">
        <v>701</v>
      </c>
      <c r="B370" s="13" t="s">
        <v>702</v>
      </c>
      <c r="C370" s="13" t="s">
        <v>134</v>
      </c>
      <c r="D370" s="14">
        <f t="shared" si="33"/>
        <v>3.9359585154481986</v>
      </c>
      <c r="E370" s="14">
        <f t="shared" si="34"/>
        <v>4.723150218537838</v>
      </c>
      <c r="F370" s="14">
        <f t="shared" si="35"/>
        <v>3.9359585154481986</v>
      </c>
      <c r="G370" s="14">
        <f t="shared" si="36"/>
        <v>4.723150218537838</v>
      </c>
      <c r="H370" s="37">
        <v>3.7485319194744746</v>
      </c>
      <c r="I370" s="37">
        <v>4.4982383033693694</v>
      </c>
      <c r="J370" s="37">
        <v>3.7485319194744746</v>
      </c>
      <c r="K370" s="37">
        <v>4.4982383033693694</v>
      </c>
      <c r="L370" s="34"/>
      <c r="M370" s="34"/>
    </row>
    <row r="371" spans="1:13" ht="38.25" customHeight="1" x14ac:dyDescent="0.25">
      <c r="A371" s="13" t="s">
        <v>703</v>
      </c>
      <c r="B371" s="13" t="s">
        <v>704</v>
      </c>
      <c r="C371" s="13" t="s">
        <v>134</v>
      </c>
      <c r="D371" s="14">
        <f t="shared" si="33"/>
        <v>8.4084227848392192</v>
      </c>
      <c r="E371" s="14">
        <f t="shared" si="34"/>
        <v>10.090107341807061</v>
      </c>
      <c r="F371" s="14">
        <f t="shared" si="35"/>
        <v>8.4084227848392192</v>
      </c>
      <c r="G371" s="14">
        <f t="shared" si="36"/>
        <v>10.090107341807061</v>
      </c>
      <c r="H371" s="37">
        <v>8.008021699846875</v>
      </c>
      <c r="I371" s="37">
        <v>9.6096260398162485</v>
      </c>
      <c r="J371" s="37">
        <v>8.008021699846875</v>
      </c>
      <c r="K371" s="37">
        <v>9.6096260398162485</v>
      </c>
      <c r="L371" s="34"/>
      <c r="M371" s="34"/>
    </row>
    <row r="372" spans="1:13" ht="28.5" customHeight="1" x14ac:dyDescent="0.25">
      <c r="A372" s="13" t="s">
        <v>705</v>
      </c>
      <c r="B372" s="13" t="s">
        <v>706</v>
      </c>
      <c r="C372" s="13" t="s">
        <v>134</v>
      </c>
      <c r="D372" s="14">
        <f t="shared" si="33"/>
        <v>5.4908619877945801</v>
      </c>
      <c r="E372" s="14">
        <f t="shared" si="34"/>
        <v>6.5890343853534956</v>
      </c>
      <c r="F372" s="14">
        <f t="shared" si="35"/>
        <v>5.4908619877945801</v>
      </c>
      <c r="G372" s="14">
        <f t="shared" si="36"/>
        <v>6.5890343853534956</v>
      </c>
      <c r="H372" s="37">
        <v>5.2293923693281714</v>
      </c>
      <c r="I372" s="37">
        <v>6.2752708431938053</v>
      </c>
      <c r="J372" s="37">
        <v>5.2293923693281714</v>
      </c>
      <c r="K372" s="37">
        <v>6.2752708431938053</v>
      </c>
      <c r="L372" s="34"/>
      <c r="M372" s="34"/>
    </row>
    <row r="373" spans="1:13" ht="23.25" customHeight="1" x14ac:dyDescent="0.25">
      <c r="A373" s="13" t="s">
        <v>707</v>
      </c>
      <c r="B373" s="13" t="s">
        <v>708</v>
      </c>
      <c r="C373" s="13" t="s">
        <v>134</v>
      </c>
      <c r="D373" s="14">
        <f t="shared" si="33"/>
        <v>4.4493799707234913</v>
      </c>
      <c r="E373" s="14">
        <f t="shared" si="34"/>
        <v>5.3392559648681885</v>
      </c>
      <c r="F373" s="14">
        <f t="shared" si="35"/>
        <v>4.4493799707234913</v>
      </c>
      <c r="G373" s="14">
        <f t="shared" si="36"/>
        <v>5.3392559648681885</v>
      </c>
      <c r="H373" s="37">
        <v>4.2375047340223722</v>
      </c>
      <c r="I373" s="37">
        <v>5.0850056808268462</v>
      </c>
      <c r="J373" s="37">
        <v>4.2375047340223722</v>
      </c>
      <c r="K373" s="37">
        <v>5.0850056808268462</v>
      </c>
      <c r="L373" s="34"/>
      <c r="M373" s="34"/>
    </row>
    <row r="374" spans="1:13" ht="24.75" customHeight="1" x14ac:dyDescent="0.25">
      <c r="A374" s="13" t="s">
        <v>709</v>
      </c>
      <c r="B374" s="13" t="s">
        <v>710</v>
      </c>
      <c r="C374" s="13" t="s">
        <v>134</v>
      </c>
      <c r="D374" s="14">
        <f t="shared" si="33"/>
        <v>4.7231502185378362</v>
      </c>
      <c r="E374" s="14">
        <f t="shared" si="34"/>
        <v>5.6677802622454037</v>
      </c>
      <c r="F374" s="14">
        <f t="shared" si="35"/>
        <v>4.7231502185378362</v>
      </c>
      <c r="G374" s="14">
        <f t="shared" si="36"/>
        <v>5.6677802622454037</v>
      </c>
      <c r="H374" s="37">
        <v>4.4982383033693676</v>
      </c>
      <c r="I374" s="37">
        <v>5.3978859640432413</v>
      </c>
      <c r="J374" s="37">
        <v>4.4982383033693676</v>
      </c>
      <c r="K374" s="37">
        <v>5.3978859640432413</v>
      </c>
      <c r="L374" s="34"/>
      <c r="M374" s="34"/>
    </row>
    <row r="375" spans="1:13" ht="48.75" customHeight="1" x14ac:dyDescent="0.25">
      <c r="A375" s="13" t="s">
        <v>711</v>
      </c>
      <c r="B375" s="13" t="s">
        <v>712</v>
      </c>
      <c r="C375" s="13" t="s">
        <v>134</v>
      </c>
      <c r="D375" s="14">
        <f t="shared" si="33"/>
        <v>8.0088839473022837</v>
      </c>
      <c r="E375" s="14">
        <f t="shared" si="34"/>
        <v>9.610660736762739</v>
      </c>
      <c r="F375" s="14">
        <f t="shared" si="35"/>
        <v>8.0088839473022837</v>
      </c>
      <c r="G375" s="14">
        <f t="shared" si="36"/>
        <v>9.610660736762739</v>
      </c>
      <c r="H375" s="37">
        <v>7.6275085212402693</v>
      </c>
      <c r="I375" s="37">
        <v>9.1530102254883232</v>
      </c>
      <c r="J375" s="37">
        <v>7.6275085212402693</v>
      </c>
      <c r="K375" s="37">
        <v>9.1530102254883232</v>
      </c>
      <c r="L375" s="34"/>
      <c r="M375" s="34"/>
    </row>
    <row r="376" spans="1:13" ht="29.25" customHeight="1" x14ac:dyDescent="0.25">
      <c r="A376" s="13" t="s">
        <v>713</v>
      </c>
      <c r="B376" s="13" t="s">
        <v>714</v>
      </c>
      <c r="C376" s="13" t="s">
        <v>134</v>
      </c>
      <c r="D376" s="14">
        <f t="shared" si="33"/>
        <v>5.5713021087100785</v>
      </c>
      <c r="E376" s="14">
        <f t="shared" si="34"/>
        <v>6.6855625304520929</v>
      </c>
      <c r="F376" s="14">
        <f t="shared" si="35"/>
        <v>5.5713021087100785</v>
      </c>
      <c r="G376" s="14">
        <f t="shared" si="36"/>
        <v>6.6855625304520929</v>
      </c>
      <c r="H376" s="37">
        <v>5.3060020082953123</v>
      </c>
      <c r="I376" s="37">
        <v>6.3672024099543743</v>
      </c>
      <c r="J376" s="37">
        <v>5.3060020082953123</v>
      </c>
      <c r="K376" s="37">
        <v>6.3672024099543743</v>
      </c>
      <c r="L376" s="34"/>
      <c r="M376" s="34"/>
    </row>
    <row r="377" spans="1:13" ht="37.5" customHeight="1" x14ac:dyDescent="0.25">
      <c r="A377" s="13" t="s">
        <v>715</v>
      </c>
      <c r="B377" s="13" t="s">
        <v>716</v>
      </c>
      <c r="C377" s="13" t="s">
        <v>134</v>
      </c>
      <c r="D377" s="14">
        <f>H377*1.1</f>
        <v>2.3712914317643961</v>
      </c>
      <c r="E377" s="14">
        <f>I377*1.1</f>
        <v>2.8455497181172755</v>
      </c>
      <c r="F377" s="14">
        <f>J377*1.1</f>
        <v>2.3712914317643961</v>
      </c>
      <c r="G377" s="14">
        <f>K377*1.1</f>
        <v>2.8455497181172755</v>
      </c>
      <c r="H377" s="37">
        <v>2.1557194834221782</v>
      </c>
      <c r="I377" s="37">
        <v>2.5868633801066139</v>
      </c>
      <c r="J377" s="37">
        <v>2.1557194834221782</v>
      </c>
      <c r="K377" s="37">
        <v>2.5868633801066139</v>
      </c>
      <c r="L377" s="34"/>
      <c r="M377" s="34"/>
    </row>
    <row r="378" spans="1:13" ht="28.5" customHeight="1" x14ac:dyDescent="0.25">
      <c r="A378" s="13" t="s">
        <v>717</v>
      </c>
      <c r="B378" s="13" t="s">
        <v>718</v>
      </c>
      <c r="C378" s="13" t="s">
        <v>134</v>
      </c>
      <c r="D378" s="14">
        <f t="shared" ref="D378:G379" si="37">H378*1.05</f>
        <v>10.148841085634633</v>
      </c>
      <c r="E378" s="14">
        <f t="shared" si="37"/>
        <v>12.178609302761558</v>
      </c>
      <c r="F378" s="14">
        <f t="shared" si="37"/>
        <v>10.148841085634633</v>
      </c>
      <c r="G378" s="14">
        <f t="shared" si="37"/>
        <v>12.178609302761558</v>
      </c>
      <c r="H378" s="37">
        <v>9.6655629386996491</v>
      </c>
      <c r="I378" s="37">
        <v>11.598675526439578</v>
      </c>
      <c r="J378" s="37">
        <v>9.6655629386996491</v>
      </c>
      <c r="K378" s="37">
        <v>11.598675526439578</v>
      </c>
      <c r="L378" s="34"/>
      <c r="M378" s="34"/>
    </row>
    <row r="379" spans="1:13" ht="45" customHeight="1" x14ac:dyDescent="0.25">
      <c r="A379" s="13" t="s">
        <v>719</v>
      </c>
      <c r="B379" s="13" t="s">
        <v>720</v>
      </c>
      <c r="C379" s="13" t="s">
        <v>134</v>
      </c>
      <c r="D379" s="14">
        <f t="shared" si="37"/>
        <v>4.7231502185378362</v>
      </c>
      <c r="E379" s="14">
        <f t="shared" si="37"/>
        <v>5.6677802622454037</v>
      </c>
      <c r="F379" s="14">
        <f t="shared" si="37"/>
        <v>4.7231502185378362</v>
      </c>
      <c r="G379" s="14">
        <f t="shared" si="37"/>
        <v>5.6677802622454037</v>
      </c>
      <c r="H379" s="37">
        <v>4.4982383033693676</v>
      </c>
      <c r="I379" s="37">
        <v>5.3978859640432413</v>
      </c>
      <c r="J379" s="37">
        <v>4.4982383033693676</v>
      </c>
      <c r="K379" s="37">
        <v>5.3978859640432413</v>
      </c>
      <c r="L379" s="34"/>
      <c r="M379" s="34"/>
    </row>
    <row r="380" spans="1:13" ht="72.75" customHeight="1" x14ac:dyDescent="0.25">
      <c r="A380" s="13" t="s">
        <v>721</v>
      </c>
      <c r="B380" s="13" t="s">
        <v>722</v>
      </c>
      <c r="C380" s="13" t="s">
        <v>134</v>
      </c>
      <c r="D380" s="14">
        <f>0.38*1.05</f>
        <v>0.39900000000000002</v>
      </c>
      <c r="E380" s="14">
        <f>I380*1.1</f>
        <v>0.46471976294632361</v>
      </c>
      <c r="F380" s="14">
        <f>J380*1.1</f>
        <v>0.86166666666666669</v>
      </c>
      <c r="G380" s="14">
        <f>K380*1.1</f>
        <v>1.034</v>
      </c>
      <c r="H380" s="37">
        <v>0.35206042647448754</v>
      </c>
      <c r="I380" s="37">
        <v>0.42247251176938505</v>
      </c>
      <c r="J380" s="37">
        <v>0.78333333333333333</v>
      </c>
      <c r="K380" s="37">
        <v>0.94</v>
      </c>
      <c r="L380" s="34"/>
      <c r="M380" s="34"/>
    </row>
    <row r="381" spans="1:13" x14ac:dyDescent="0.25">
      <c r="H381" s="34"/>
      <c r="I381" s="34"/>
      <c r="J381" s="34"/>
      <c r="K381" s="34"/>
      <c r="L381" s="34"/>
      <c r="M381" s="34"/>
    </row>
    <row r="382" spans="1:13" x14ac:dyDescent="0.25">
      <c r="H382" s="34"/>
      <c r="I382" s="34"/>
      <c r="J382" s="34"/>
      <c r="K382" s="34"/>
      <c r="L382" s="34"/>
      <c r="M382" s="34"/>
    </row>
    <row r="383" spans="1:13" ht="30" customHeight="1" x14ac:dyDescent="0.25">
      <c r="B383" s="51" t="s">
        <v>729</v>
      </c>
      <c r="C383" s="51"/>
      <c r="D383" s="51"/>
      <c r="E383" s="51"/>
      <c r="F383" s="28"/>
      <c r="G383" s="28"/>
      <c r="H383" s="40"/>
      <c r="I383" s="40"/>
      <c r="J383" s="41"/>
      <c r="K383" s="41"/>
      <c r="L383" s="34"/>
      <c r="M383" s="34"/>
    </row>
    <row r="384" spans="1:13" x14ac:dyDescent="0.25">
      <c r="B384" s="29" t="s">
        <v>730</v>
      </c>
      <c r="C384" s="29"/>
      <c r="D384" s="29"/>
      <c r="E384" s="29"/>
      <c r="F384" s="29"/>
      <c r="G384" s="29"/>
      <c r="H384" s="42"/>
      <c r="I384" s="42"/>
      <c r="J384" s="42"/>
      <c r="K384" s="42"/>
      <c r="L384" s="34"/>
      <c r="M384" s="34"/>
    </row>
    <row r="385" spans="8:13" x14ac:dyDescent="0.25">
      <c r="H385" s="34"/>
      <c r="I385" s="34"/>
      <c r="J385" s="34"/>
      <c r="K385" s="34"/>
      <c r="L385" s="34"/>
      <c r="M385" s="34"/>
    </row>
    <row r="386" spans="8:13" x14ac:dyDescent="0.25">
      <c r="H386" s="34"/>
      <c r="I386" s="34"/>
      <c r="J386" s="34"/>
      <c r="K386" s="34"/>
      <c r="L386" s="34"/>
      <c r="M386" s="34"/>
    </row>
    <row r="387" spans="8:13" x14ac:dyDescent="0.25">
      <c r="H387" s="34"/>
      <c r="I387" s="34"/>
      <c r="J387" s="34"/>
      <c r="K387" s="34"/>
      <c r="L387" s="34"/>
      <c r="M387" s="34"/>
    </row>
    <row r="388" spans="8:13" x14ac:dyDescent="0.25">
      <c r="H388" s="34"/>
      <c r="I388" s="34"/>
      <c r="J388" s="34"/>
      <c r="K388" s="34"/>
      <c r="L388" s="34"/>
      <c r="M388" s="34"/>
    </row>
    <row r="389" spans="8:13" x14ac:dyDescent="0.25">
      <c r="H389" s="34"/>
      <c r="I389" s="34"/>
      <c r="J389" s="34"/>
      <c r="K389" s="34"/>
      <c r="L389" s="34"/>
      <c r="M389" s="34"/>
    </row>
    <row r="390" spans="8:13" x14ac:dyDescent="0.25">
      <c r="H390" s="34"/>
      <c r="I390" s="34"/>
      <c r="J390" s="34"/>
      <c r="K390" s="34"/>
      <c r="L390" s="34"/>
      <c r="M390" s="34"/>
    </row>
    <row r="391" spans="8:13" x14ac:dyDescent="0.25">
      <c r="H391" s="34"/>
      <c r="I391" s="34"/>
      <c r="J391" s="34"/>
      <c r="K391" s="34"/>
      <c r="L391" s="34"/>
      <c r="M391" s="34"/>
    </row>
    <row r="392" spans="8:13" x14ac:dyDescent="0.25">
      <c r="H392" s="34"/>
      <c r="I392" s="34"/>
      <c r="J392" s="34"/>
      <c r="K392" s="34"/>
      <c r="L392" s="34"/>
      <c r="M392" s="34"/>
    </row>
    <row r="393" spans="8:13" x14ac:dyDescent="0.25">
      <c r="H393" s="21"/>
      <c r="I393" s="21"/>
      <c r="J393" s="21"/>
      <c r="K393" s="21"/>
    </row>
    <row r="394" spans="8:13" x14ac:dyDescent="0.25">
      <c r="H394" s="21"/>
      <c r="I394" s="21"/>
      <c r="J394" s="21"/>
      <c r="K394" s="21"/>
    </row>
    <row r="395" spans="8:13" x14ac:dyDescent="0.25">
      <c r="H395" s="21"/>
      <c r="I395" s="21"/>
      <c r="J395" s="21"/>
      <c r="K395" s="21"/>
    </row>
    <row r="396" spans="8:13" x14ac:dyDescent="0.25">
      <c r="H396" s="21"/>
      <c r="I396" s="21"/>
      <c r="J396" s="21"/>
      <c r="K396" s="21"/>
    </row>
    <row r="397" spans="8:13" x14ac:dyDescent="0.25">
      <c r="H397" s="21"/>
      <c r="I397" s="21"/>
      <c r="J397" s="21"/>
      <c r="K397" s="21"/>
    </row>
    <row r="398" spans="8:13" x14ac:dyDescent="0.25">
      <c r="H398" s="21"/>
      <c r="I398" s="21"/>
      <c r="J398" s="21"/>
      <c r="K398" s="21"/>
    </row>
    <row r="399" spans="8:13" x14ac:dyDescent="0.25">
      <c r="H399" s="21"/>
      <c r="I399" s="21"/>
      <c r="J399" s="21"/>
      <c r="K399" s="21"/>
    </row>
    <row r="400" spans="8:13" x14ac:dyDescent="0.25">
      <c r="H400" s="21"/>
      <c r="I400" s="21"/>
      <c r="J400" s="21"/>
      <c r="K400" s="21"/>
    </row>
    <row r="401" spans="8:11" x14ac:dyDescent="0.25">
      <c r="H401" s="21"/>
      <c r="I401" s="21"/>
      <c r="J401" s="21"/>
      <c r="K401" s="21"/>
    </row>
    <row r="402" spans="8:11" x14ac:dyDescent="0.25">
      <c r="H402" s="21"/>
      <c r="I402" s="21"/>
      <c r="J402" s="21"/>
      <c r="K402" s="21"/>
    </row>
    <row r="403" spans="8:11" x14ac:dyDescent="0.25">
      <c r="H403" s="21"/>
      <c r="I403" s="21"/>
      <c r="J403" s="21"/>
      <c r="K403" s="21"/>
    </row>
    <row r="404" spans="8:11" x14ac:dyDescent="0.25">
      <c r="H404" s="21"/>
      <c r="I404" s="21"/>
      <c r="J404" s="21"/>
      <c r="K404" s="21"/>
    </row>
    <row r="405" spans="8:11" x14ac:dyDescent="0.25">
      <c r="H405" s="21"/>
      <c r="I405" s="21"/>
      <c r="J405" s="21"/>
      <c r="K405" s="21"/>
    </row>
    <row r="406" spans="8:11" x14ac:dyDescent="0.25">
      <c r="H406" s="21"/>
      <c r="I406" s="21"/>
      <c r="J406" s="21"/>
      <c r="K406" s="21"/>
    </row>
    <row r="407" spans="8:11" x14ac:dyDescent="0.25">
      <c r="H407" s="21"/>
      <c r="I407" s="21"/>
      <c r="J407" s="21"/>
      <c r="K407" s="21"/>
    </row>
    <row r="408" spans="8:11" x14ac:dyDescent="0.25">
      <c r="H408" s="21"/>
      <c r="I408" s="21"/>
      <c r="J408" s="21"/>
      <c r="K408" s="21"/>
    </row>
    <row r="409" spans="8:11" x14ac:dyDescent="0.25">
      <c r="H409" s="21"/>
      <c r="I409" s="21"/>
      <c r="J409" s="21"/>
      <c r="K409" s="21"/>
    </row>
    <row r="410" spans="8:11" x14ac:dyDescent="0.25">
      <c r="H410" s="21"/>
      <c r="I410" s="21"/>
      <c r="J410" s="21"/>
      <c r="K410" s="21"/>
    </row>
    <row r="411" spans="8:11" x14ac:dyDescent="0.25">
      <c r="H411" s="21"/>
      <c r="I411" s="21"/>
      <c r="J411" s="21"/>
      <c r="K411" s="21"/>
    </row>
    <row r="412" spans="8:11" x14ac:dyDescent="0.25">
      <c r="H412" s="21"/>
      <c r="I412" s="21"/>
      <c r="J412" s="21"/>
      <c r="K412" s="21"/>
    </row>
    <row r="413" spans="8:11" x14ac:dyDescent="0.25">
      <c r="H413" s="21"/>
      <c r="I413" s="21"/>
      <c r="J413" s="21"/>
      <c r="K413" s="21"/>
    </row>
    <row r="414" spans="8:11" x14ac:dyDescent="0.25">
      <c r="H414" s="21"/>
      <c r="I414" s="21"/>
      <c r="J414" s="21"/>
      <c r="K414" s="21"/>
    </row>
    <row r="415" spans="8:11" x14ac:dyDescent="0.25">
      <c r="H415" s="21"/>
      <c r="I415" s="21"/>
      <c r="J415" s="21"/>
      <c r="K415" s="21"/>
    </row>
    <row r="416" spans="8:11" x14ac:dyDescent="0.25">
      <c r="H416" s="21"/>
      <c r="I416" s="21"/>
      <c r="J416" s="21"/>
      <c r="K416" s="21"/>
    </row>
    <row r="417" spans="8:11" x14ac:dyDescent="0.25">
      <c r="H417" s="21"/>
      <c r="I417" s="21"/>
      <c r="J417" s="21"/>
      <c r="K417" s="21"/>
    </row>
    <row r="418" spans="8:11" x14ac:dyDescent="0.25">
      <c r="H418" s="21"/>
      <c r="I418" s="21"/>
      <c r="J418" s="21"/>
      <c r="K418" s="21"/>
    </row>
    <row r="419" spans="8:11" x14ac:dyDescent="0.25">
      <c r="H419" s="21"/>
      <c r="I419" s="21"/>
      <c r="J419" s="21"/>
      <c r="K419" s="21"/>
    </row>
    <row r="420" spans="8:11" x14ac:dyDescent="0.25">
      <c r="H420" s="21"/>
      <c r="I420" s="21"/>
      <c r="J420" s="21"/>
      <c r="K420" s="21"/>
    </row>
    <row r="421" spans="8:11" x14ac:dyDescent="0.25">
      <c r="H421" s="21"/>
      <c r="I421" s="21"/>
      <c r="J421" s="21"/>
      <c r="K421" s="21"/>
    </row>
    <row r="422" spans="8:11" x14ac:dyDescent="0.25">
      <c r="H422" s="21"/>
      <c r="I422" s="21"/>
      <c r="J422" s="21"/>
      <c r="K422" s="21"/>
    </row>
    <row r="423" spans="8:11" x14ac:dyDescent="0.25">
      <c r="H423" s="21"/>
      <c r="I423" s="21"/>
      <c r="J423" s="21"/>
      <c r="K423" s="21"/>
    </row>
    <row r="424" spans="8:11" x14ac:dyDescent="0.25">
      <c r="H424" s="21"/>
      <c r="I424" s="21"/>
      <c r="J424" s="21"/>
      <c r="K424" s="21"/>
    </row>
    <row r="425" spans="8:11" x14ac:dyDescent="0.25">
      <c r="H425" s="21"/>
      <c r="I425" s="21"/>
      <c r="J425" s="21"/>
      <c r="K425" s="21"/>
    </row>
    <row r="426" spans="8:11" x14ac:dyDescent="0.25">
      <c r="H426" s="21"/>
      <c r="I426" s="21"/>
      <c r="J426" s="21"/>
      <c r="K426" s="21"/>
    </row>
    <row r="427" spans="8:11" x14ac:dyDescent="0.25">
      <c r="H427" s="21"/>
      <c r="I427" s="21"/>
      <c r="J427" s="21"/>
      <c r="K427" s="21"/>
    </row>
    <row r="428" spans="8:11" x14ac:dyDescent="0.25">
      <c r="H428" s="21"/>
      <c r="I428" s="21"/>
      <c r="J428" s="21"/>
      <c r="K428" s="21"/>
    </row>
    <row r="429" spans="8:11" x14ac:dyDescent="0.25">
      <c r="H429" s="21"/>
      <c r="I429" s="21"/>
      <c r="J429" s="21"/>
      <c r="K429" s="21"/>
    </row>
    <row r="430" spans="8:11" x14ac:dyDescent="0.25">
      <c r="H430" s="21"/>
      <c r="I430" s="21"/>
      <c r="J430" s="21"/>
      <c r="K430" s="21"/>
    </row>
    <row r="431" spans="8:11" x14ac:dyDescent="0.25">
      <c r="H431" s="21"/>
      <c r="I431" s="21"/>
      <c r="J431" s="21"/>
      <c r="K431" s="21"/>
    </row>
  </sheetData>
  <mergeCells count="19">
    <mergeCell ref="N9:N11"/>
    <mergeCell ref="O9:O11"/>
    <mergeCell ref="P9:P11"/>
    <mergeCell ref="H10:I10"/>
    <mergeCell ref="J10:K10"/>
    <mergeCell ref="L10:M10"/>
    <mergeCell ref="B383:E383"/>
    <mergeCell ref="B5:H5"/>
    <mergeCell ref="B1:G1"/>
    <mergeCell ref="B2:I2"/>
    <mergeCell ref="B3:I3"/>
    <mergeCell ref="D9:G9"/>
    <mergeCell ref="D10:E10"/>
    <mergeCell ref="F10:G10"/>
    <mergeCell ref="A6:G8"/>
    <mergeCell ref="C9:C11"/>
    <mergeCell ref="H9:K9"/>
    <mergeCell ref="A9:A11"/>
    <mergeCell ref="B9:B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2024-05-02T12:15:03Z</cp:lastPrinted>
  <dcterms:created xsi:type="dcterms:W3CDTF">2023-10-25T10:15:01Z</dcterms:created>
  <dcterms:modified xsi:type="dcterms:W3CDTF">2024-08-05T08:38:43Z</dcterms:modified>
</cp:coreProperties>
</file>