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7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8" i="1" l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H23" i="1"/>
  <c r="I23" i="1"/>
  <c r="H24" i="1"/>
  <c r="I24" i="1"/>
  <c r="H26" i="1"/>
  <c r="I26" i="1"/>
  <c r="H27" i="1"/>
  <c r="I27" i="1"/>
  <c r="H28" i="1"/>
  <c r="I28" i="1"/>
  <c r="H29" i="1"/>
  <c r="I29" i="1"/>
  <c r="H30" i="1"/>
  <c r="I30" i="1"/>
  <c r="H32" i="1"/>
  <c r="I32" i="1"/>
  <c r="I33" i="1"/>
  <c r="H34" i="1"/>
  <c r="I34" i="1"/>
  <c r="H35" i="1"/>
  <c r="I35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J57" i="1"/>
  <c r="K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7" i="1"/>
  <c r="I67" i="1"/>
  <c r="H68" i="1"/>
  <c r="I68" i="1"/>
  <c r="H69" i="1"/>
  <c r="I69" i="1"/>
  <c r="H72" i="1"/>
  <c r="I72" i="1"/>
  <c r="J72" i="1"/>
  <c r="K72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6" i="1"/>
  <c r="I86" i="1"/>
  <c r="J86" i="1"/>
  <c r="K86" i="1"/>
  <c r="H88" i="1"/>
  <c r="I88" i="1"/>
  <c r="J88" i="1"/>
  <c r="K88" i="1"/>
  <c r="H89" i="1"/>
  <c r="I89" i="1"/>
  <c r="J89" i="1"/>
  <c r="K89" i="1"/>
  <c r="H91" i="1"/>
  <c r="I91" i="1"/>
  <c r="J91" i="1"/>
  <c r="K91" i="1"/>
  <c r="H93" i="1"/>
  <c r="I93" i="1"/>
  <c r="J93" i="1"/>
  <c r="K93" i="1"/>
  <c r="H94" i="1"/>
  <c r="I94" i="1"/>
  <c r="J94" i="1"/>
  <c r="K94" i="1"/>
  <c r="H96" i="1"/>
  <c r="I96" i="1"/>
  <c r="J96" i="1"/>
  <c r="K96" i="1"/>
  <c r="H97" i="1"/>
  <c r="I97" i="1"/>
  <c r="J97" i="1"/>
  <c r="K97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3" i="1"/>
  <c r="I103" i="1"/>
  <c r="J103" i="1"/>
  <c r="K103" i="1"/>
  <c r="H105" i="1"/>
  <c r="I105" i="1"/>
  <c r="J105" i="1"/>
  <c r="K105" i="1"/>
  <c r="H106" i="1"/>
  <c r="I106" i="1"/>
  <c r="J106" i="1"/>
  <c r="K106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1" i="1"/>
  <c r="I131" i="1"/>
  <c r="J131" i="1"/>
  <c r="K131" i="1"/>
  <c r="H132" i="1"/>
  <c r="I132" i="1"/>
  <c r="J132" i="1"/>
  <c r="K132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2" i="1"/>
  <c r="I142" i="1"/>
  <c r="J142" i="1"/>
  <c r="K142" i="1"/>
  <c r="H144" i="1"/>
  <c r="I144" i="1"/>
  <c r="J144" i="1"/>
  <c r="K144" i="1"/>
  <c r="H146" i="1"/>
  <c r="I146" i="1"/>
  <c r="J146" i="1"/>
  <c r="K146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4" i="1"/>
  <c r="I154" i="1"/>
  <c r="J154" i="1"/>
  <c r="K154" i="1"/>
  <c r="H155" i="1"/>
  <c r="I155" i="1"/>
  <c r="J155" i="1"/>
  <c r="K155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1" i="1"/>
  <c r="I161" i="1"/>
  <c r="J161" i="1"/>
  <c r="K161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3" i="1"/>
  <c r="I183" i="1"/>
  <c r="J183" i="1"/>
  <c r="K183" i="1"/>
  <c r="H185" i="1"/>
  <c r="I185" i="1"/>
  <c r="J185" i="1"/>
  <c r="K185" i="1"/>
  <c r="H186" i="1"/>
  <c r="I186" i="1"/>
  <c r="J186" i="1"/>
  <c r="K186" i="1"/>
  <c r="H188" i="1"/>
  <c r="I188" i="1"/>
  <c r="J188" i="1"/>
  <c r="K188" i="1"/>
  <c r="H190" i="1"/>
  <c r="I190" i="1"/>
  <c r="J190" i="1"/>
  <c r="K190" i="1"/>
  <c r="H192" i="1"/>
  <c r="I192" i="1"/>
  <c r="J192" i="1"/>
  <c r="K192" i="1"/>
  <c r="H193" i="1"/>
  <c r="I193" i="1"/>
  <c r="J193" i="1"/>
  <c r="K193" i="1"/>
  <c r="H195" i="1"/>
  <c r="I195" i="1"/>
  <c r="H196" i="1"/>
  <c r="I196" i="1"/>
  <c r="J196" i="1"/>
  <c r="K196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6" i="1"/>
  <c r="I206" i="1"/>
  <c r="J206" i="1"/>
  <c r="K206" i="1"/>
  <c r="H207" i="1"/>
  <c r="I207" i="1"/>
  <c r="J207" i="1"/>
  <c r="K207" i="1"/>
  <c r="H209" i="1"/>
  <c r="I209" i="1"/>
  <c r="J209" i="1"/>
  <c r="K209" i="1"/>
  <c r="H211" i="1"/>
  <c r="I211" i="1"/>
  <c r="J211" i="1"/>
  <c r="K211" i="1"/>
  <c r="H212" i="1"/>
  <c r="I212" i="1"/>
  <c r="J212" i="1"/>
  <c r="K212" i="1"/>
  <c r="I213" i="1"/>
  <c r="J213" i="1"/>
  <c r="K213" i="1"/>
  <c r="I215" i="1"/>
  <c r="K215" i="1"/>
  <c r="I216" i="1"/>
  <c r="K216" i="1"/>
  <c r="H217" i="1"/>
  <c r="I217" i="1"/>
  <c r="J217" i="1"/>
  <c r="K217" i="1"/>
  <c r="H218" i="1"/>
  <c r="I218" i="1"/>
  <c r="J218" i="1"/>
  <c r="K218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3" i="1"/>
  <c r="I233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9" i="1"/>
  <c r="I269" i="1"/>
  <c r="J269" i="1"/>
  <c r="K269" i="1"/>
  <c r="H270" i="1"/>
  <c r="I270" i="1"/>
  <c r="J270" i="1"/>
  <c r="K270" i="1"/>
  <c r="H272" i="1"/>
  <c r="I272" i="1"/>
  <c r="J272" i="1"/>
  <c r="K272" i="1"/>
  <c r="H273" i="1"/>
  <c r="I273" i="1"/>
  <c r="J273" i="1"/>
  <c r="K273" i="1"/>
  <c r="H275" i="1"/>
  <c r="I275" i="1"/>
  <c r="J275" i="1"/>
  <c r="K275" i="1"/>
  <c r="H276" i="1"/>
  <c r="I276" i="1"/>
  <c r="J276" i="1"/>
  <c r="K276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4" i="1"/>
  <c r="I284" i="1"/>
  <c r="J284" i="1"/>
  <c r="K284" i="1"/>
  <c r="H285" i="1"/>
  <c r="I285" i="1"/>
  <c r="J285" i="1"/>
  <c r="K285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I300" i="1"/>
  <c r="K300" i="1"/>
  <c r="H301" i="1"/>
  <c r="I301" i="1"/>
  <c r="J301" i="1"/>
  <c r="K301" i="1"/>
  <c r="H302" i="1"/>
  <c r="I302" i="1"/>
  <c r="J302" i="1"/>
  <c r="K302" i="1"/>
  <c r="H304" i="1"/>
  <c r="I304" i="1"/>
  <c r="J304" i="1"/>
  <c r="K304" i="1"/>
  <c r="H305" i="1"/>
  <c r="I305" i="1"/>
  <c r="J305" i="1"/>
  <c r="K305" i="1"/>
  <c r="H307" i="1"/>
  <c r="I307" i="1"/>
  <c r="J307" i="1"/>
  <c r="K307" i="1"/>
  <c r="H310" i="1"/>
  <c r="I310" i="1"/>
  <c r="J310" i="1"/>
  <c r="K310" i="1"/>
  <c r="H311" i="1"/>
  <c r="I311" i="1"/>
  <c r="J311" i="1"/>
  <c r="K311" i="1"/>
  <c r="H313" i="1"/>
  <c r="I313" i="1"/>
  <c r="J313" i="1"/>
  <c r="K313" i="1"/>
  <c r="H315" i="1"/>
  <c r="I315" i="1"/>
  <c r="J315" i="1"/>
  <c r="K315" i="1"/>
  <c r="H316" i="1"/>
  <c r="I316" i="1"/>
  <c r="J316" i="1"/>
  <c r="K316" i="1"/>
  <c r="H317" i="1"/>
  <c r="I317" i="1"/>
  <c r="J317" i="1"/>
  <c r="K317" i="1"/>
  <c r="H318" i="1"/>
  <c r="I318" i="1"/>
  <c r="J318" i="1"/>
  <c r="K318" i="1"/>
  <c r="H320" i="1"/>
  <c r="I320" i="1"/>
  <c r="J320" i="1"/>
  <c r="K320" i="1"/>
  <c r="H321" i="1"/>
  <c r="I321" i="1"/>
  <c r="J321" i="1"/>
  <c r="K321" i="1"/>
  <c r="H323" i="1"/>
  <c r="I323" i="1"/>
  <c r="J323" i="1"/>
  <c r="K323" i="1"/>
  <c r="H325" i="1"/>
  <c r="I325" i="1"/>
  <c r="J325" i="1"/>
  <c r="K325" i="1"/>
  <c r="H326" i="1"/>
  <c r="I326" i="1"/>
  <c r="J326" i="1"/>
  <c r="K326" i="1"/>
  <c r="H327" i="1"/>
  <c r="I327" i="1"/>
  <c r="J327" i="1"/>
  <c r="K327" i="1"/>
  <c r="H329" i="1"/>
  <c r="I329" i="1"/>
  <c r="J329" i="1"/>
  <c r="K329" i="1"/>
  <c r="H330" i="1"/>
  <c r="I330" i="1"/>
  <c r="J330" i="1"/>
  <c r="K330" i="1"/>
  <c r="H331" i="1"/>
  <c r="I331" i="1"/>
  <c r="J331" i="1"/>
  <c r="J332" i="1"/>
  <c r="H333" i="1"/>
  <c r="I333" i="1"/>
  <c r="J333" i="1"/>
  <c r="K333" i="1"/>
  <c r="H334" i="1"/>
  <c r="I334" i="1"/>
  <c r="J334" i="1"/>
  <c r="K334" i="1"/>
  <c r="H336" i="1"/>
  <c r="I336" i="1"/>
  <c r="J336" i="1"/>
  <c r="K336" i="1"/>
  <c r="H338" i="1"/>
  <c r="I338" i="1"/>
  <c r="J338" i="1"/>
  <c r="K338" i="1"/>
  <c r="H340" i="1"/>
  <c r="I340" i="1"/>
  <c r="J340" i="1"/>
  <c r="K340" i="1"/>
  <c r="H341" i="1"/>
  <c r="I341" i="1"/>
  <c r="J341" i="1"/>
  <c r="K341" i="1"/>
  <c r="H342" i="1"/>
  <c r="I342" i="1"/>
  <c r="J342" i="1"/>
  <c r="K342" i="1"/>
  <c r="H344" i="1"/>
  <c r="I344" i="1"/>
  <c r="J344" i="1"/>
  <c r="K344" i="1"/>
  <c r="H345" i="1"/>
  <c r="I345" i="1"/>
  <c r="J345" i="1"/>
  <c r="K345" i="1"/>
  <c r="H346" i="1"/>
  <c r="I346" i="1"/>
  <c r="J346" i="1"/>
  <c r="K346" i="1"/>
  <c r="H347" i="1"/>
  <c r="I347" i="1"/>
  <c r="J347" i="1"/>
  <c r="K347" i="1"/>
  <c r="H348" i="1"/>
  <c r="I348" i="1"/>
  <c r="J348" i="1"/>
  <c r="K348" i="1"/>
  <c r="H349" i="1"/>
  <c r="I349" i="1"/>
  <c r="J349" i="1"/>
  <c r="K349" i="1"/>
  <c r="H350" i="1"/>
  <c r="I350" i="1"/>
  <c r="J350" i="1"/>
  <c r="K350" i="1"/>
  <c r="H351" i="1"/>
  <c r="I351" i="1"/>
  <c r="J351" i="1"/>
  <c r="K351" i="1"/>
  <c r="H352" i="1"/>
  <c r="I352" i="1"/>
  <c r="J352" i="1"/>
  <c r="K352" i="1"/>
  <c r="H353" i="1"/>
  <c r="I353" i="1"/>
  <c r="J353" i="1"/>
  <c r="K353" i="1"/>
  <c r="H354" i="1"/>
  <c r="I354" i="1"/>
  <c r="J354" i="1"/>
  <c r="K354" i="1"/>
  <c r="H355" i="1"/>
  <c r="I355" i="1"/>
  <c r="J355" i="1"/>
  <c r="K355" i="1"/>
  <c r="H356" i="1"/>
  <c r="I356" i="1"/>
  <c r="J356" i="1"/>
  <c r="K356" i="1"/>
  <c r="H357" i="1"/>
  <c r="I357" i="1"/>
  <c r="J357" i="1"/>
  <c r="K357" i="1"/>
  <c r="H358" i="1"/>
  <c r="I358" i="1"/>
  <c r="J358" i="1"/>
  <c r="K358" i="1"/>
  <c r="H359" i="1"/>
  <c r="I359" i="1"/>
  <c r="J359" i="1"/>
  <c r="K359" i="1"/>
  <c r="H360" i="1"/>
  <c r="I360" i="1"/>
  <c r="J360" i="1"/>
  <c r="K360" i="1"/>
  <c r="H361" i="1"/>
  <c r="I361" i="1"/>
  <c r="J361" i="1"/>
  <c r="K361" i="1"/>
  <c r="H362" i="1"/>
  <c r="I362" i="1"/>
  <c r="J362" i="1"/>
  <c r="K362" i="1"/>
  <c r="H363" i="1"/>
  <c r="I363" i="1"/>
  <c r="J363" i="1"/>
  <c r="K363" i="1"/>
  <c r="H364" i="1"/>
  <c r="I364" i="1"/>
  <c r="J364" i="1"/>
  <c r="K364" i="1"/>
  <c r="H365" i="1"/>
  <c r="I365" i="1"/>
  <c r="J365" i="1"/>
  <c r="K365" i="1"/>
  <c r="H366" i="1"/>
  <c r="I366" i="1"/>
  <c r="J366" i="1"/>
  <c r="K366" i="1"/>
  <c r="H367" i="1"/>
  <c r="I367" i="1"/>
  <c r="J367" i="1"/>
  <c r="K367" i="1"/>
  <c r="H368" i="1"/>
  <c r="I368" i="1"/>
  <c r="J368" i="1"/>
  <c r="K368" i="1"/>
  <c r="H369" i="1"/>
  <c r="I369" i="1"/>
  <c r="J369" i="1"/>
  <c r="K369" i="1"/>
  <c r="H370" i="1"/>
  <c r="I370" i="1"/>
  <c r="J370" i="1"/>
  <c r="K370" i="1"/>
  <c r="H371" i="1"/>
  <c r="I371" i="1"/>
  <c r="J371" i="1"/>
  <c r="K371" i="1"/>
  <c r="H372" i="1"/>
  <c r="I372" i="1"/>
  <c r="J372" i="1"/>
  <c r="K372" i="1"/>
  <c r="H373" i="1"/>
  <c r="I373" i="1"/>
  <c r="J373" i="1"/>
  <c r="K373" i="1"/>
  <c r="H374" i="1"/>
  <c r="I374" i="1"/>
  <c r="J374" i="1"/>
  <c r="K374" i="1"/>
  <c r="H375" i="1"/>
  <c r="I375" i="1"/>
  <c r="J375" i="1"/>
  <c r="K375" i="1"/>
  <c r="H376" i="1"/>
  <c r="I376" i="1"/>
  <c r="J376" i="1"/>
  <c r="K376" i="1"/>
  <c r="I378" i="1"/>
  <c r="J378" i="1"/>
  <c r="K378" i="1"/>
  <c r="I17" i="1"/>
  <c r="J17" i="1"/>
  <c r="K17" i="1"/>
  <c r="H17" i="1"/>
  <c r="G16" i="1"/>
  <c r="F16" i="1"/>
  <c r="E16" i="1"/>
  <c r="E15" i="1"/>
  <c r="D16" i="1"/>
  <c r="D15" i="1"/>
  <c r="D214" i="1"/>
  <c r="E214" i="1"/>
  <c r="F214" i="1"/>
  <c r="G214" i="1"/>
  <c r="D213" i="1"/>
  <c r="D219" i="1"/>
  <c r="E219" i="1"/>
  <c r="F219" i="1"/>
  <c r="G219" i="1"/>
  <c r="D224" i="1"/>
  <c r="E224" i="1"/>
  <c r="F224" i="1"/>
  <c r="G224" i="1"/>
  <c r="D235" i="1"/>
  <c r="D234" i="1"/>
  <c r="E235" i="1"/>
  <c r="E234" i="1"/>
  <c r="F235" i="1"/>
  <c r="F234" i="1"/>
  <c r="G235" i="1"/>
  <c r="G234" i="1"/>
  <c r="D232" i="1"/>
  <c r="E232" i="1"/>
  <c r="F232" i="1"/>
  <c r="G232" i="1"/>
  <c r="D210" i="1"/>
  <c r="F210" i="1"/>
  <c r="E210" i="1"/>
  <c r="G210" i="1"/>
  <c r="D208" i="1"/>
  <c r="E208" i="1"/>
  <c r="F208" i="1"/>
  <c r="G208" i="1"/>
  <c r="D197" i="1"/>
  <c r="E197" i="1"/>
  <c r="F197" i="1"/>
  <c r="G197" i="1"/>
  <c r="D191" i="1"/>
  <c r="E191" i="1"/>
  <c r="F191" i="1"/>
  <c r="G191" i="1"/>
  <c r="D189" i="1"/>
  <c r="E189" i="1"/>
  <c r="F189" i="1"/>
  <c r="G189" i="1"/>
  <c r="D187" i="1"/>
  <c r="E187" i="1"/>
  <c r="F187" i="1"/>
  <c r="G187" i="1"/>
  <c r="D184" i="1"/>
  <c r="E184" i="1"/>
  <c r="F184" i="1"/>
  <c r="G184" i="1"/>
  <c r="D182" i="1"/>
  <c r="E182" i="1"/>
  <c r="F182" i="1"/>
  <c r="G182" i="1"/>
  <c r="D174" i="1"/>
  <c r="E174" i="1"/>
  <c r="F174" i="1"/>
  <c r="G174" i="1"/>
  <c r="D169" i="1"/>
  <c r="E169" i="1"/>
  <c r="F169" i="1"/>
  <c r="G169" i="1"/>
  <c r="D162" i="1"/>
  <c r="E162" i="1"/>
  <c r="F162" i="1"/>
  <c r="G162" i="1"/>
  <c r="D160" i="1"/>
  <c r="E160" i="1"/>
  <c r="F160" i="1"/>
  <c r="G160" i="1"/>
  <c r="D156" i="1"/>
  <c r="E156" i="1"/>
  <c r="F156" i="1"/>
  <c r="G156" i="1"/>
  <c r="D147" i="1"/>
  <c r="E147" i="1"/>
  <c r="F147" i="1"/>
  <c r="G147" i="1"/>
  <c r="D145" i="1"/>
  <c r="E145" i="1"/>
  <c r="F145" i="1"/>
  <c r="G145" i="1"/>
  <c r="D143" i="1"/>
  <c r="E143" i="1"/>
  <c r="F143" i="1"/>
  <c r="D133" i="1"/>
  <c r="E133" i="1"/>
  <c r="F133" i="1"/>
  <c r="G133" i="1"/>
  <c r="D141" i="1"/>
  <c r="E141" i="1"/>
  <c r="F141" i="1"/>
  <c r="G141" i="1"/>
  <c r="G143" i="1"/>
  <c r="D130" i="1"/>
  <c r="E130" i="1"/>
  <c r="F130" i="1"/>
  <c r="G130" i="1"/>
  <c r="D125" i="1"/>
  <c r="E125" i="1"/>
  <c r="F125" i="1"/>
  <c r="G125" i="1"/>
  <c r="D112" i="1"/>
  <c r="E112" i="1"/>
  <c r="F112" i="1"/>
  <c r="G112" i="1"/>
  <c r="D107" i="1"/>
  <c r="E107" i="1"/>
  <c r="F107" i="1"/>
  <c r="G107" i="1"/>
  <c r="D104" i="1"/>
  <c r="E104" i="1"/>
  <c r="F104" i="1"/>
  <c r="G104" i="1"/>
  <c r="D102" i="1"/>
  <c r="E102" i="1"/>
  <c r="F102" i="1"/>
  <c r="G102" i="1"/>
  <c r="D98" i="1"/>
  <c r="E98" i="1"/>
  <c r="F98" i="1"/>
  <c r="G98" i="1"/>
  <c r="D92" i="1"/>
  <c r="E92" i="1"/>
  <c r="F92" i="1"/>
  <c r="G92" i="1"/>
  <c r="D87" i="1"/>
  <c r="E87" i="1"/>
  <c r="F87" i="1"/>
  <c r="G87" i="1"/>
  <c r="D85" i="1"/>
  <c r="E85" i="1"/>
  <c r="F85" i="1"/>
  <c r="G85" i="1"/>
  <c r="D73" i="1"/>
  <c r="E73" i="1"/>
  <c r="F73" i="1"/>
  <c r="G73" i="1"/>
  <c r="D66" i="1"/>
  <c r="D65" i="1"/>
  <c r="E65" i="1"/>
  <c r="E66" i="1"/>
  <c r="F66" i="1"/>
  <c r="F65" i="1"/>
  <c r="G66" i="1"/>
  <c r="G65" i="1"/>
  <c r="D46" i="1"/>
  <c r="E46" i="1"/>
  <c r="F46" i="1"/>
  <c r="G46" i="1"/>
  <c r="D36" i="1"/>
  <c r="E36" i="1"/>
  <c r="F36" i="1"/>
  <c r="G36" i="1"/>
  <c r="D31" i="1"/>
  <c r="E31" i="1"/>
  <c r="F31" i="1"/>
  <c r="G31" i="1"/>
  <c r="D25" i="1"/>
  <c r="E25" i="1"/>
  <c r="F25" i="1"/>
  <c r="G25" i="1"/>
  <c r="D70" i="1"/>
  <c r="D71" i="1"/>
  <c r="G95" i="1"/>
  <c r="D95" i="1"/>
  <c r="F95" i="1"/>
  <c r="E95" i="1"/>
  <c r="G120" i="1"/>
  <c r="F120" i="1"/>
  <c r="E120" i="1"/>
  <c r="D120" i="1"/>
  <c r="D205" i="1"/>
  <c r="E205" i="1"/>
  <c r="F205" i="1"/>
  <c r="G205" i="1"/>
  <c r="D261" i="1"/>
  <c r="E261" i="1"/>
  <c r="F261" i="1"/>
  <c r="G261" i="1"/>
  <c r="D268" i="1"/>
  <c r="E268" i="1"/>
  <c r="F268" i="1"/>
  <c r="G268" i="1"/>
  <c r="D274" i="1"/>
  <c r="E274" i="1"/>
  <c r="F274" i="1"/>
  <c r="G274" i="1"/>
  <c r="D277" i="1"/>
  <c r="E277" i="1"/>
  <c r="F277" i="1"/>
  <c r="G277" i="1"/>
  <c r="D283" i="1"/>
  <c r="E283" i="1"/>
  <c r="F283" i="1"/>
  <c r="G283" i="1"/>
  <c r="D286" i="1"/>
  <c r="E286" i="1"/>
  <c r="F286" i="1"/>
  <c r="G286" i="1"/>
  <c r="D299" i="1"/>
  <c r="E299" i="1"/>
  <c r="F299" i="1"/>
  <c r="G299" i="1"/>
  <c r="D303" i="1"/>
  <c r="E303" i="1"/>
  <c r="F303" i="1"/>
  <c r="G303" i="1"/>
  <c r="D306" i="1"/>
  <c r="E306" i="1"/>
  <c r="F306" i="1"/>
  <c r="G306" i="1"/>
  <c r="D309" i="1"/>
  <c r="E309" i="1"/>
  <c r="F309" i="1"/>
  <c r="G309" i="1"/>
  <c r="D312" i="1"/>
  <c r="E312" i="1"/>
  <c r="F312" i="1"/>
  <c r="G312" i="1"/>
  <c r="D322" i="1"/>
  <c r="E322" i="1"/>
  <c r="F322" i="1"/>
  <c r="G322" i="1"/>
  <c r="D319" i="1"/>
  <c r="E319" i="1"/>
  <c r="F319" i="1"/>
  <c r="G319" i="1"/>
  <c r="D250" i="1"/>
  <c r="E250" i="1"/>
  <c r="J56" i="1"/>
  <c r="F56" i="1"/>
  <c r="J69" i="1"/>
  <c r="F69" i="1"/>
  <c r="G38" i="1"/>
  <c r="K38" i="1"/>
  <c r="J308" i="1"/>
  <c r="F308" i="1"/>
  <c r="K56" i="1"/>
  <c r="G56" i="1"/>
  <c r="D153" i="1"/>
  <c r="H153" i="1"/>
  <c r="H308" i="1"/>
  <c r="D308" i="1"/>
  <c r="J38" i="1"/>
  <c r="F38" i="1"/>
  <c r="G250" i="1"/>
  <c r="K250" i="1"/>
  <c r="E153" i="1"/>
  <c r="I153" i="1"/>
  <c r="K324" i="1"/>
  <c r="G324" i="1"/>
  <c r="J54" i="1"/>
  <c r="F54" i="1"/>
  <c r="K33" i="1"/>
  <c r="G33" i="1"/>
  <c r="D343" i="1"/>
  <c r="H343" i="1"/>
  <c r="F59" i="1"/>
  <c r="J59" i="1"/>
  <c r="K40" i="1"/>
  <c r="G40" i="1"/>
  <c r="I90" i="1"/>
  <c r="E90" i="1"/>
  <c r="F40" i="1"/>
  <c r="J40" i="1"/>
  <c r="E194" i="1"/>
  <c r="I194" i="1"/>
  <c r="K271" i="1"/>
  <c r="G271" i="1"/>
  <c r="E337" i="1"/>
  <c r="I337" i="1"/>
  <c r="J53" i="1"/>
  <c r="F53" i="1"/>
  <c r="G29" i="1"/>
  <c r="K29" i="1"/>
  <c r="J90" i="1"/>
  <c r="F90" i="1"/>
  <c r="K195" i="1"/>
  <c r="G195" i="1"/>
  <c r="G55" i="1"/>
  <c r="K55" i="1"/>
  <c r="G48" i="1"/>
  <c r="K48" i="1"/>
  <c r="E332" i="1"/>
  <c r="I332" i="1"/>
  <c r="K26" i="1"/>
  <c r="G26" i="1"/>
  <c r="E339" i="1"/>
  <c r="I339" i="1"/>
  <c r="F194" i="1"/>
  <c r="J194" i="1"/>
  <c r="J339" i="1"/>
  <c r="F339" i="1"/>
  <c r="H314" i="1"/>
  <c r="D314" i="1"/>
  <c r="G308" i="1"/>
  <c r="K308" i="1"/>
  <c r="K335" i="1"/>
  <c r="G335" i="1"/>
  <c r="K32" i="1"/>
  <c r="G32" i="1"/>
  <c r="K60" i="1"/>
  <c r="G60" i="1"/>
  <c r="K42" i="1"/>
  <c r="G42" i="1"/>
  <c r="F42" i="1"/>
  <c r="J42" i="1"/>
  <c r="E343" i="1"/>
  <c r="I343" i="1"/>
  <c r="K34" i="1"/>
  <c r="G34" i="1"/>
  <c r="J68" i="1"/>
  <c r="F68" i="1"/>
  <c r="K58" i="1"/>
  <c r="G58" i="1"/>
  <c r="F30" i="1"/>
  <c r="J30" i="1"/>
  <c r="G64" i="1"/>
  <c r="K64" i="1"/>
  <c r="F41" i="1"/>
  <c r="J41" i="1"/>
  <c r="D324" i="1"/>
  <c r="H324" i="1"/>
  <c r="J24" i="1"/>
  <c r="F24" i="1"/>
  <c r="G90" i="1"/>
  <c r="K90" i="1"/>
  <c r="F44" i="1"/>
  <c r="J44" i="1"/>
  <c r="G49" i="1"/>
  <c r="K49" i="1"/>
  <c r="J49" i="1"/>
  <c r="F49" i="1"/>
  <c r="F47" i="1"/>
  <c r="J47" i="1"/>
  <c r="H335" i="1"/>
  <c r="D335" i="1"/>
  <c r="G69" i="1"/>
  <c r="K69" i="1"/>
  <c r="G43" i="1"/>
  <c r="K43" i="1"/>
  <c r="F324" i="1"/>
  <c r="J324" i="1"/>
  <c r="J48" i="1"/>
  <c r="F48" i="1"/>
  <c r="J314" i="1"/>
  <c r="F314" i="1"/>
  <c r="F62" i="1"/>
  <c r="J62" i="1"/>
  <c r="K343" i="1"/>
  <c r="G343" i="1"/>
  <c r="F27" i="1"/>
  <c r="J27" i="1"/>
  <c r="G50" i="1"/>
  <c r="K50" i="1"/>
  <c r="J61" i="1"/>
  <c r="F61" i="1"/>
  <c r="K39" i="1"/>
  <c r="G39" i="1"/>
  <c r="D332" i="1"/>
  <c r="H332" i="1"/>
  <c r="F233" i="1"/>
  <c r="J233" i="1"/>
  <c r="K52" i="1"/>
  <c r="G52" i="1"/>
  <c r="J43" i="1"/>
  <c r="F43" i="1"/>
  <c r="K35" i="1"/>
  <c r="G35" i="1"/>
  <c r="I308" i="1"/>
  <c r="E308" i="1"/>
  <c r="J35" i="1"/>
  <c r="F35" i="1"/>
  <c r="J60" i="1"/>
  <c r="F60" i="1"/>
  <c r="K63" i="1"/>
  <c r="G63" i="1"/>
  <c r="G61" i="1"/>
  <c r="K61" i="1"/>
  <c r="F23" i="1"/>
  <c r="J23" i="1"/>
  <c r="K41" i="1"/>
  <c r="G41" i="1"/>
  <c r="G328" i="1"/>
  <c r="K328" i="1"/>
  <c r="F63" i="1"/>
  <c r="J63" i="1"/>
  <c r="J153" i="1"/>
  <c r="F153" i="1"/>
  <c r="E324" i="1"/>
  <c r="I324" i="1"/>
  <c r="F45" i="1"/>
  <c r="J45" i="1"/>
  <c r="F26" i="1"/>
  <c r="J26" i="1"/>
  <c r="I271" i="1"/>
  <c r="E271" i="1"/>
  <c r="F50" i="1"/>
  <c r="J50" i="1"/>
  <c r="F335" i="1"/>
  <c r="J335" i="1"/>
  <c r="G68" i="1"/>
  <c r="K68" i="1"/>
  <c r="K337" i="1"/>
  <c r="G337" i="1"/>
  <c r="J67" i="1"/>
  <c r="F67" i="1"/>
  <c r="F28" i="1"/>
  <c r="J28" i="1"/>
  <c r="K37" i="1"/>
  <c r="G37" i="1"/>
  <c r="G23" i="1"/>
  <c r="K23" i="1"/>
  <c r="G24" i="1"/>
  <c r="K24" i="1"/>
  <c r="G27" i="1"/>
  <c r="K27" i="1"/>
  <c r="H337" i="1"/>
  <c r="D337" i="1"/>
  <c r="G59" i="1"/>
  <c r="K59" i="1"/>
  <c r="K67" i="1"/>
  <c r="G67" i="1"/>
  <c r="G30" i="1"/>
  <c r="K30" i="1"/>
  <c r="K153" i="1"/>
  <c r="G153" i="1"/>
  <c r="F195" i="1"/>
  <c r="J195" i="1"/>
  <c r="F343" i="1"/>
  <c r="J343" i="1"/>
  <c r="F33" i="1"/>
  <c r="J33" i="1"/>
  <c r="K339" i="1"/>
  <c r="G339" i="1"/>
  <c r="D328" i="1"/>
  <c r="H328" i="1"/>
  <c r="F271" i="1"/>
  <c r="J271" i="1"/>
  <c r="D339" i="1"/>
  <c r="H339" i="1"/>
  <c r="J51" i="1"/>
  <c r="F51" i="1"/>
  <c r="E328" i="1"/>
  <c r="I328" i="1"/>
  <c r="G314" i="1"/>
  <c r="K314" i="1"/>
  <c r="H271" i="1"/>
  <c r="D271" i="1"/>
  <c r="G28" i="1"/>
  <c r="K28" i="1"/>
  <c r="J250" i="1"/>
  <c r="F250" i="1"/>
  <c r="H194" i="1"/>
  <c r="D194" i="1"/>
  <c r="J64" i="1"/>
  <c r="F64" i="1"/>
  <c r="G47" i="1"/>
  <c r="K47" i="1"/>
  <c r="F55" i="1"/>
  <c r="J55" i="1"/>
  <c r="F39" i="1"/>
  <c r="J39" i="1"/>
  <c r="K331" i="1"/>
  <c r="G331" i="1"/>
  <c r="G53" i="1"/>
  <c r="K53" i="1"/>
  <c r="J58" i="1"/>
  <c r="F58" i="1"/>
  <c r="E335" i="1"/>
  <c r="I335" i="1"/>
  <c r="G194" i="1"/>
  <c r="K194" i="1"/>
  <c r="K332" i="1"/>
  <c r="G332" i="1"/>
  <c r="F29" i="1"/>
  <c r="J29" i="1"/>
  <c r="J32" i="1"/>
  <c r="F32" i="1"/>
  <c r="K44" i="1"/>
  <c r="G44" i="1"/>
  <c r="H90" i="1"/>
  <c r="D90" i="1"/>
  <c r="J37" i="1"/>
  <c r="F37" i="1"/>
  <c r="E314" i="1"/>
  <c r="I314" i="1"/>
  <c r="F52" i="1"/>
  <c r="J52" i="1"/>
  <c r="K54" i="1"/>
  <c r="G54" i="1"/>
  <c r="K62" i="1"/>
  <c r="G62" i="1"/>
  <c r="J337" i="1"/>
  <c r="F337" i="1"/>
  <c r="F22" i="1"/>
  <c r="J22" i="1"/>
  <c r="K22" i="1"/>
  <c r="G22" i="1"/>
  <c r="G233" i="1"/>
  <c r="K233" i="1"/>
  <c r="G51" i="1"/>
  <c r="K51" i="1"/>
  <c r="J34" i="1"/>
  <c r="F34" i="1"/>
  <c r="F328" i="1"/>
  <c r="J328" i="1"/>
  <c r="K45" i="1"/>
  <c r="G45" i="1"/>
</calcChain>
</file>

<file path=xl/sharedStrings.xml><?xml version="1.0" encoding="utf-8"?>
<sst xmlns="http://schemas.openxmlformats.org/spreadsheetml/2006/main" count="1058" uniqueCount="733">
  <si>
    <t>№ пп</t>
  </si>
  <si>
    <t>Наименование услуг</t>
  </si>
  <si>
    <t>Единица измерения</t>
  </si>
  <si>
    <t>Тариф</t>
  </si>
  <si>
    <t>Изменение в процентах</t>
  </si>
  <si>
    <t>Установлен-ный предель-ный индекс в процентах</t>
  </si>
  <si>
    <t>Примечание</t>
  </si>
  <si>
    <t xml:space="preserve">Единичное </t>
  </si>
  <si>
    <t xml:space="preserve"> Каждое последующее          </t>
  </si>
  <si>
    <t>действ кажд послед</t>
  </si>
  <si>
    <t>без учета НДС, руб.</t>
  </si>
  <si>
    <t>с учетом НДС руб.</t>
  </si>
  <si>
    <t>Санитарно-гигиенические исследования:</t>
  </si>
  <si>
    <t>1.1.</t>
  </si>
  <si>
    <t xml:space="preserve">подготовительные работы для   оценка осуществления санитарно-гигиенических услуг
</t>
  </si>
  <si>
    <t>оценка</t>
  </si>
  <si>
    <t>1.2.</t>
  </si>
  <si>
    <t xml:space="preserve">разработка и оформление
программы лабораторных
исследований, испытаний
</t>
  </si>
  <si>
    <t xml:space="preserve">программа </t>
  </si>
  <si>
    <t>1.3.</t>
  </si>
  <si>
    <t xml:space="preserve">выдача заключения о
целесообразности проведения
лабораторных исследований
</t>
  </si>
  <si>
    <t>заключение</t>
  </si>
  <si>
    <t>1.4.</t>
  </si>
  <si>
    <t xml:space="preserve">организация работ по проведению лабораторных испытаний, измерений,оформлению итогового документа
</t>
  </si>
  <si>
    <t xml:space="preserve">итоговый
документ
</t>
  </si>
  <si>
    <t>1.6.</t>
  </si>
  <si>
    <t xml:space="preserve">проведение работ по отбору проб (образцов)
</t>
  </si>
  <si>
    <t>проба (образец)</t>
  </si>
  <si>
    <t>1.7.</t>
  </si>
  <si>
    <t xml:space="preserve">изготовление и выдача копий, дубликатов документов по результатам санитарно- эпидемиологической услуги, государственной санитарно-гигиенической экспертизы, санитарно-гигиенических заключений (1 документ) протоколов лабораторных исследований, актов отбора и идентификации продукции,
</t>
  </si>
  <si>
    <t>копия (дубликат)</t>
  </si>
  <si>
    <t>1.8.</t>
  </si>
  <si>
    <t>изготовление копии ТНПА и ее копия ТНПА заверение на титульном листе (1 документ)</t>
  </si>
  <si>
    <t>(1 документ)</t>
  </si>
  <si>
    <t>1.9.</t>
  </si>
  <si>
    <t xml:space="preserve">замена (переоформление,внесение изменений)
</t>
  </si>
  <si>
    <t xml:space="preserve">санитарно- 
гигиеническое
заключение
</t>
  </si>
  <si>
    <t>1.10.</t>
  </si>
  <si>
    <t>консультация</t>
  </si>
  <si>
    <t>1.11.</t>
  </si>
  <si>
    <t xml:space="preserve">оказание консультативно-
методической помощи:
</t>
  </si>
  <si>
    <t>1.12.1.</t>
  </si>
  <si>
    <t xml:space="preserve">оказание консультативно-методической помощи: в определении списков профессий (должностей)работающих, подлежащих периодическим (в течение трудовой деятельности) медицинским осмотрам (1 профессия)
</t>
  </si>
  <si>
    <t>1.12.2.</t>
  </si>
  <si>
    <t xml:space="preserve">по проведению комплексной
гигиенической оценки условий
труда
</t>
  </si>
  <si>
    <t>1.12.3.</t>
  </si>
  <si>
    <t xml:space="preserve">по вопросам размещения,
проектирования объектов в
части обеспечения санитарно-
эпидемиологического
благополучия населения
</t>
  </si>
  <si>
    <t>1.12.7.</t>
  </si>
  <si>
    <t xml:space="preserve">в определении соответствия
требованиям законодательства
в области санитарно-эпидемиологического благополучия населения работ и услуг, к которым установлены санитарно-эпидемиологические требования
</t>
  </si>
  <si>
    <t>1.12.8.</t>
  </si>
  <si>
    <t xml:space="preserve">гигиеническое обучение
работников организаций,
индивидуальных
предпринимателей и их
работников, необходимость
которого определяется
действующим
законодательством:
</t>
  </si>
  <si>
    <t>1.13.1.</t>
  </si>
  <si>
    <t xml:space="preserve">организация и проведение
занятий (1 тематика)
</t>
  </si>
  <si>
    <t>занятие</t>
  </si>
  <si>
    <t>1.13.2.</t>
  </si>
  <si>
    <t>1.14.</t>
  </si>
  <si>
    <t xml:space="preserve">проведение семинаров,
тренингов, отработки
практических навыков по 
вопросам обеспечения
санитарно-
эпидемиологического
благополучия населения (по
одному заявлению)
</t>
  </si>
  <si>
    <t xml:space="preserve">семинар
(тренинг,
занятие)
</t>
  </si>
  <si>
    <t>1.15.</t>
  </si>
  <si>
    <t xml:space="preserve">проведение санитарно- аудит эпидемиологического аудита и выдача рекомендаций по улучшению деятельности организаций и физических лиц,
в том числе индивидуальных предпринимателей, и соблюдению требований законодательства в области санитарно-эпидемиологического благополучия населения (по одному заявлению)
</t>
  </si>
  <si>
    <t>оформление результатов</t>
  </si>
  <si>
    <t xml:space="preserve">санитарно-эпидемиологическое
 обследование (оценка)
 объектов:
</t>
  </si>
  <si>
    <t>1.17.1.</t>
  </si>
  <si>
    <t xml:space="preserve">обследование (оценка)
торговых мест на рынках,
объектов мелкорозничной сети
(киоски, лотки) с числом
работающих до 3-х человек
</t>
  </si>
  <si>
    <t xml:space="preserve">обследование
(оценка)
</t>
  </si>
  <si>
    <t>1.17.2.</t>
  </si>
  <si>
    <t>1.17.3.</t>
  </si>
  <si>
    <t xml:space="preserve">обследование (оценка) цехов,
предприятий и других объектов 
с числом работающих до 10
человек
</t>
  </si>
  <si>
    <t>1.17.4.</t>
  </si>
  <si>
    <t xml:space="preserve">обследование (оценка) цехов,
предприятий и других объектов (оценка)
с числом работающих 11–
50 человек
</t>
  </si>
  <si>
    <t>1.17.5.</t>
  </si>
  <si>
    <t xml:space="preserve">обследование (оценка) цехов,
предприятий и других объектов 
с числом работающих 51–100
человек
</t>
  </si>
  <si>
    <t>1.17.6.</t>
  </si>
  <si>
    <t xml:space="preserve">обследование (оценка) цехов,
предприятий и других объектов 
с числом работающих 101–300
человек
</t>
  </si>
  <si>
    <t>1.17.7.</t>
  </si>
  <si>
    <t xml:space="preserve">обследование (оценка) цехов,
предприятий и других объектов 
с числом работающих 301–500
человек
</t>
  </si>
  <si>
    <t>1.17.8.</t>
  </si>
  <si>
    <t xml:space="preserve">обследование (оценка) цехов,   обследование
предприятий и других объектов (оценка)
с числом работающих 
501–1000 человек 
</t>
  </si>
  <si>
    <t>1.17.9.</t>
  </si>
  <si>
    <t xml:space="preserve">обследование (оценка) цехов,   обследование
предприятий и других объектов (оценка)
с числом работающих свыше 
1000 человек 
</t>
  </si>
  <si>
    <t xml:space="preserve">государственная санитарно-
гигиеническая экспертиза:
</t>
  </si>
  <si>
    <t>экспертиза</t>
  </si>
  <si>
    <t>1.18.4.</t>
  </si>
  <si>
    <t xml:space="preserve">архитектурно-строительных
проектов объектов
строительства, при которых
осуществляются расширение,
увеличение мощности,
 изменение целевого назначения  
социальных, производственных
объектов, транспортной,
инженерной инфраструктуры,
общей площадью до 100 м2, на
объекты с числом работающих
до 50 чел., проектов санитарно-
защитной зоны предприятий с
числом источников выбросов
до 20
</t>
  </si>
  <si>
    <t>1.18.5.</t>
  </si>
  <si>
    <t xml:space="preserve">архитектурно-строительных
проектов объектов
строительства, при которых
осуществляются расширение,
увеличение мощности,
изменение целевого назначения
социальных, производственных
объектов, транспортной,
инженерной инфраструктуры,
общей площадью 101–500 м2,
на объекты с числом
работающих 51–100 чел.,
проектов санитарно-защитной
зоны предприятий с числом
источников выбросов 21–40
</t>
  </si>
  <si>
    <t>1.18.8.</t>
  </si>
  <si>
    <t xml:space="preserve">архитектурно-строительных
проектов объектов общей
площадью до 100 м2 и (или)
числом работающих
до 50 человек
</t>
  </si>
  <si>
    <t>1.18.9.</t>
  </si>
  <si>
    <t xml:space="preserve">архитектурно-строительных
проектов объектов общей
площадью 101–500 м2 и (или)
числом работающих
51–100 человек
</t>
  </si>
  <si>
    <t>1.18.10.</t>
  </si>
  <si>
    <t xml:space="preserve">архитектурно-строительных
проектов объектов общей
площадью 501–1000 м2 и (или)
числом работающих
101–300 человек
</t>
  </si>
  <si>
    <t>1.18.11.</t>
  </si>
  <si>
    <t xml:space="preserve">архитектурно-строительных
проектов объектов общей
 площадью более 1000 м2 и (или)    
 числом работающих свыше    
300 человек
</t>
  </si>
  <si>
    <t>1.18.12.</t>
  </si>
  <si>
    <t xml:space="preserve">проектов санитарно-защитных
зон ядерных установок и (или)
пунктов хранения ядерных
материалов, отработавших
ядерных материалов и (или)
эксплуатационных
радиоактивных отходов, зон
санитарной охраны источников
и водопроводных сооружений централизованных систем питьевого водоснабжения
</t>
  </si>
  <si>
    <t>1.18.13.</t>
  </si>
  <si>
    <t xml:space="preserve">проекта расчета санитарно-
защитной зоны и зоны
ограничения застройки
передающего
радиотехнического объекта
</t>
  </si>
  <si>
    <t>1.18.14.</t>
  </si>
  <si>
    <t xml:space="preserve">работ и услуг, представляющих экспертиза потенциальную опасность для жизни и здоровья населения,деятельности субъекта хозяйствования по производству пищевой
продукции
</t>
  </si>
  <si>
    <t>1.18.15.</t>
  </si>
  <si>
    <t xml:space="preserve">работ с источниками ионизирующего излучения и выдача санитарного паспорта, базовой станции систем сотовой связи, передающего радиотехнического объекта
</t>
  </si>
  <si>
    <t>1.18.16.</t>
  </si>
  <si>
    <t>продукции с выдачей санитарно-гигиенического заключения на продукцию (за исключением продукции, подлежащей государственной регистрации)</t>
  </si>
  <si>
    <t>1.18.17.</t>
  </si>
  <si>
    <t xml:space="preserve">сроков годности (хранения) и  экспертиза условий хранения
продовольственного сырья и пищевых продуктов,
отличающихся от установленных в действующих
ТНПА в области технического нормирования и
стандартизации
</t>
  </si>
  <si>
    <t>1.18.18.</t>
  </si>
  <si>
    <t>условий труда работников субъектов хозяйствования с количеством работающих до 10 человек</t>
  </si>
  <si>
    <t>1.18.19.</t>
  </si>
  <si>
    <t>условий труда работников субъектов хозяйствования с количеством работающих до 11-50 человек</t>
  </si>
  <si>
    <t>1.18.20.</t>
  </si>
  <si>
    <t>условий труда работников субъектов хозяйствования с количеством работающих 51–100 человек</t>
  </si>
  <si>
    <t>1.18.21.</t>
  </si>
  <si>
    <t>условий труда работников субъектов хозяйствования с  количеством работающих 101–300 человек</t>
  </si>
  <si>
    <t>1.18.22.</t>
  </si>
  <si>
    <t>условий труда работников субъектов хозяйствования с количеством работающих более 300 человек</t>
  </si>
  <si>
    <t>1.19.</t>
  </si>
  <si>
    <t xml:space="preserve">изучение и оценка возможности оценка размещения объекта
строительства на
предпроектной стадии
</t>
  </si>
  <si>
    <t xml:space="preserve">гигиеническая оценка товаров
для детей:
</t>
  </si>
  <si>
    <t xml:space="preserve">комплексная гигиеническая
оценка условий труда:
</t>
  </si>
  <si>
    <t>1.21.1.</t>
  </si>
  <si>
    <t xml:space="preserve">проведение комплексной
гигиенической оценки
труда по выполненным
лабораторным исследованиям и
измерениям факторов
производственной среды и
психофизиологических
особенностей трудового
процесса (1 профессия без
лабораторных исследований и
оценки условий труда по
тяжести и напряженности
трудового процесса)
</t>
  </si>
  <si>
    <t>1.21.2.1.</t>
  </si>
  <si>
    <t>тяжести трудового процесса</t>
  </si>
  <si>
    <t>1.21.2.2.</t>
  </si>
  <si>
    <t>напряженности трудового процесса</t>
  </si>
  <si>
    <t>воздух:</t>
  </si>
  <si>
    <t>2.1.2.</t>
  </si>
  <si>
    <t>воздух рабочей зоны:</t>
  </si>
  <si>
    <t>2.1.2.181.1.</t>
  </si>
  <si>
    <t xml:space="preserve">измерение запыленности
воздуха (гравиметрический
метод)
</t>
  </si>
  <si>
    <t>исследование</t>
  </si>
  <si>
    <t>2.2.</t>
  </si>
  <si>
    <t>вода:</t>
  </si>
  <si>
    <t xml:space="preserve">2.2.1.1. </t>
  </si>
  <si>
    <t xml:space="preserve">питьевая вода (вода
централизованных и
децентрализованных
водоисточников), вода питьевая
бутилированная:
определение вкуса и запаха
</t>
  </si>
  <si>
    <t>2.2.1.2.2.</t>
  </si>
  <si>
    <t xml:space="preserve">определение мутности
(приготовление стандарта из
государственного стандартного
образца (далее – ГСО)) (ФЭК)
</t>
  </si>
  <si>
    <t>2.2.1.3.</t>
  </si>
  <si>
    <t xml:space="preserve">определение цветности (ФЭК)
образца (далее – ГСО)) (ФЭК)
</t>
  </si>
  <si>
    <t>2.2.1.4.</t>
  </si>
  <si>
    <t xml:space="preserve">определение рН (ионометрия)
</t>
  </si>
  <si>
    <t>2.2.1.5.1.</t>
  </si>
  <si>
    <t xml:space="preserve">определение хлора и хлоридов:
определение остаточного
активного хлора
</t>
  </si>
  <si>
    <t xml:space="preserve">2.2.1.5.2.   </t>
  </si>
  <si>
    <t xml:space="preserve">определение хлора и хлоридов:
определение хлоридов
</t>
  </si>
  <si>
    <t>2.2.1.6.</t>
  </si>
  <si>
    <t xml:space="preserve">определение сухого остатка
</t>
  </si>
  <si>
    <t>2.2.1.7.</t>
  </si>
  <si>
    <t xml:space="preserve">определение общей жесткости
</t>
  </si>
  <si>
    <t>2.2.1.8.</t>
  </si>
  <si>
    <t xml:space="preserve">определение аммиака и ионов
аммония (ФЭК)
</t>
  </si>
  <si>
    <t>2.2.1.9.</t>
  </si>
  <si>
    <t xml:space="preserve">определение нитритов (ФЭК)
</t>
  </si>
  <si>
    <t>2.2.1.10.</t>
  </si>
  <si>
    <t xml:space="preserve">определение нитратов (ФЭК)
</t>
  </si>
  <si>
    <t>2.2.1.11.</t>
  </si>
  <si>
    <t>определение общего железа:</t>
  </si>
  <si>
    <t>2.2.1.11.1.</t>
  </si>
  <si>
    <t xml:space="preserve">определение общего железа
(ФЭК)
</t>
  </si>
  <si>
    <t>2.2.1.12.</t>
  </si>
  <si>
    <t>определение сульфатов:</t>
  </si>
  <si>
    <t>2.2.1.12.1.</t>
  </si>
  <si>
    <t xml:space="preserve">определение сульфатов (ФЭК)
</t>
  </si>
  <si>
    <t>2.2.1.12.2.</t>
  </si>
  <si>
    <t xml:space="preserve">определение сульфатов
(титриметрия)
</t>
  </si>
  <si>
    <t>2.2.1.36.</t>
  </si>
  <si>
    <t xml:space="preserve">определение синтетических
поверхностных активных
веществ (далее – СПАВ):
</t>
  </si>
  <si>
    <t>2.2.1.38.</t>
  </si>
  <si>
    <t xml:space="preserve">определение окисляемости
перманганатной
</t>
  </si>
  <si>
    <t>2.2.2.</t>
  </si>
  <si>
    <t xml:space="preserve">вода открытых водоемов,
сточные воды:
</t>
  </si>
  <si>
    <t>2.2.2.1.</t>
  </si>
  <si>
    <t xml:space="preserve">определение взвешенных
веществ
</t>
  </si>
  <si>
    <t>2.2.2.2.</t>
  </si>
  <si>
    <t xml:space="preserve">определение окисляемости
перманганатной
</t>
  </si>
  <si>
    <t>2.2.2.4.</t>
  </si>
  <si>
    <t xml:space="preserve">определение биологического
потребления кислорода (далее –
БПК):
</t>
  </si>
  <si>
    <t>2.2.2.4.1.</t>
  </si>
  <si>
    <t xml:space="preserve">определение БПК
(титриметрический метод)
</t>
  </si>
  <si>
    <t>2.2.2.4.2.</t>
  </si>
  <si>
    <t xml:space="preserve">определение БПК (метод с
электрохимическим датчиком)
</t>
  </si>
  <si>
    <t>2.2.2.23.</t>
  </si>
  <si>
    <t>определение железа общего:</t>
  </si>
  <si>
    <t>2.2.2.23.2.</t>
  </si>
  <si>
    <t xml:space="preserve">определение железа общего
(ФЭК)
</t>
  </si>
  <si>
    <t>2.2.2.29.</t>
  </si>
  <si>
    <t xml:space="preserve">определение сухого остатка
</t>
  </si>
  <si>
    <t>2.2.2.34.</t>
  </si>
  <si>
    <t xml:space="preserve">определение аммиака и ионов   исследование
аммония
</t>
  </si>
  <si>
    <t>2.2.2.35.</t>
  </si>
  <si>
    <t>определение протея в определенном количестве образца</t>
  </si>
  <si>
    <t>2.2.2.35.1.</t>
  </si>
  <si>
    <t xml:space="preserve">определение нитратов (ФЭК)
</t>
  </si>
  <si>
    <t>2.2.2.36.</t>
  </si>
  <si>
    <t>определение хлоридов:</t>
  </si>
  <si>
    <t xml:space="preserve">2.2.2.36.2.  </t>
  </si>
  <si>
    <t xml:space="preserve">определение хлоридов
(титриметрический метод с
серебром азотнокислым)
</t>
  </si>
  <si>
    <t>2.2.2.46.</t>
  </si>
  <si>
    <t xml:space="preserve">определение рН
</t>
  </si>
  <si>
    <t>2.2.2.47.</t>
  </si>
  <si>
    <t>2.2.2.47.1.</t>
  </si>
  <si>
    <t xml:space="preserve">определение сульфатов (ФЭК)
</t>
  </si>
  <si>
    <t>2.2.2.51.</t>
  </si>
  <si>
    <t xml:space="preserve">определение
органолептических показателей
(запах, цвет, муть, осадок,
плавающие примеси, пленка)
</t>
  </si>
  <si>
    <t>2.2.2.56.</t>
  </si>
  <si>
    <t xml:space="preserve">определение мутности (ФЭК)
</t>
  </si>
  <si>
    <t>2.2.2.57.</t>
  </si>
  <si>
    <t xml:space="preserve">определение цветности (ФЭК)
</t>
  </si>
  <si>
    <t>2.2.3.</t>
  </si>
  <si>
    <t>вода бассейнов:</t>
  </si>
  <si>
    <t>2.2.3.1.</t>
  </si>
  <si>
    <t xml:space="preserve">определение мутности (ФЭК)
</t>
  </si>
  <si>
    <t>2.2.3.2.</t>
  </si>
  <si>
    <t xml:space="preserve">определение цветности (ФЭК)
</t>
  </si>
  <si>
    <t>2.2.3.3.</t>
  </si>
  <si>
    <t xml:space="preserve">определение запаха
</t>
  </si>
  <si>
    <t>2.2.3.4.</t>
  </si>
  <si>
    <t xml:space="preserve">определение хлоридов
</t>
  </si>
  <si>
    <t>2.2.3.5.</t>
  </si>
  <si>
    <t xml:space="preserve">определение свободного хлора
и общего хлора
</t>
  </si>
  <si>
    <t>2.2.3.6.</t>
  </si>
  <si>
    <t xml:space="preserve">определение аммиака и ионов
аммония
</t>
  </si>
  <si>
    <t>2.2.3.7.</t>
  </si>
  <si>
    <t>2.2.4.</t>
  </si>
  <si>
    <t>минеральные воды:</t>
  </si>
  <si>
    <t>2.2.4.1.</t>
  </si>
  <si>
    <t xml:space="preserve">определение запаха
(органолептический метод)
</t>
  </si>
  <si>
    <t>2.2.4.2.</t>
  </si>
  <si>
    <t xml:space="preserve">определение привкуса
(органолептический метод)
</t>
  </si>
  <si>
    <t>2.2.4.3.</t>
  </si>
  <si>
    <t xml:space="preserve">определение цветности
(органолептический метод)
</t>
  </si>
  <si>
    <t>2.2.4.4.</t>
  </si>
  <si>
    <t xml:space="preserve">определение полноты налива
(объемный метод)
</t>
  </si>
  <si>
    <t>2.2.7.</t>
  </si>
  <si>
    <t xml:space="preserve">отбор, регистрация,
оформление:
</t>
  </si>
  <si>
    <t>2.2.7.1.</t>
  </si>
  <si>
    <t xml:space="preserve">отбор проб
</t>
  </si>
  <si>
    <t>2.2.7.2.</t>
  </si>
  <si>
    <t xml:space="preserve">прием, регистрация проб
</t>
  </si>
  <si>
    <t>2.2.7.3.</t>
  </si>
  <si>
    <t xml:space="preserve">оформление протокола
испытаний
</t>
  </si>
  <si>
    <t>2.2.7.4.</t>
  </si>
  <si>
    <t xml:space="preserve">оформление первичного отчета исследование
(протокола) 
</t>
  </si>
  <si>
    <t>3.1.1.8.</t>
  </si>
  <si>
    <t xml:space="preserve">определение перекисного числа:
</t>
  </si>
  <si>
    <t>3.1.1.8.1.</t>
  </si>
  <si>
    <t xml:space="preserve">определение перекисного числа исследование в растительном масле
</t>
  </si>
  <si>
    <t>3.1.1.10.</t>
  </si>
  <si>
    <t xml:space="preserve">определение кислотного числа
в растительном масле
</t>
  </si>
  <si>
    <t>3.1.1.12.</t>
  </si>
  <si>
    <t xml:space="preserve">определение жира:
</t>
  </si>
  <si>
    <t>3.1.1.12.1.</t>
  </si>
  <si>
    <t xml:space="preserve">определение жира в
кондитерских и хлебобулочных
изделиях (экстракционно-
весовой метод)
</t>
  </si>
  <si>
    <t>3.1.1.12.4.</t>
  </si>
  <si>
    <t xml:space="preserve">определение жира методом 
Гербера (кислотный метод)
</t>
  </si>
  <si>
    <t>3.1.1.12.5.</t>
  </si>
  <si>
    <t xml:space="preserve">определение жира в маргарине, исследование
жире кондитерском, майонезе,
готовых блюдах (весовой
метод)
</t>
  </si>
  <si>
    <t>3.1.1.12.6.</t>
  </si>
  <si>
    <t xml:space="preserve">определение жира в 
мясопродуктах, концентратах
(весовой метод)
</t>
  </si>
  <si>
    <t>3.1.1.12.7.</t>
  </si>
  <si>
    <t xml:space="preserve">определение жира в сыре и исследование
плавленом сыре (весовой
метод)
</t>
  </si>
  <si>
    <t>3.1.1.12.8.</t>
  </si>
  <si>
    <t xml:space="preserve">определение жира в сгущенных исследование
молочных консервах (весовой 
метод) 
</t>
  </si>
  <si>
    <t>3.1.1.13.</t>
  </si>
  <si>
    <t xml:space="preserve">определение степени окисления исследование
фритюрного жира 
</t>
  </si>
  <si>
    <t>3.1.1.14.</t>
  </si>
  <si>
    <t>определение щелочности:</t>
  </si>
  <si>
    <t>3.1.1.14.1.</t>
  </si>
  <si>
    <t xml:space="preserve">определение щелочности в
мучных кондитерских изделиях
</t>
  </si>
  <si>
    <t>3.1.1.16.</t>
  </si>
  <si>
    <t>определение сахара:</t>
  </si>
  <si>
    <t>3.1.1.16.1.</t>
  </si>
  <si>
    <t xml:space="preserve">определение сахара (КФК)
</t>
  </si>
  <si>
    <t>3.1.1.17.</t>
  </si>
  <si>
    <t>определение сахарозы:</t>
  </si>
  <si>
    <t>3.1.1.17.2.</t>
  </si>
  <si>
    <t xml:space="preserve">определение сахарозы в меде
(КФК)
</t>
  </si>
  <si>
    <t>3.1.1.19.</t>
  </si>
  <si>
    <t xml:space="preserve">определение сухих веществ и
влажности:
</t>
  </si>
  <si>
    <t>3.1.1.19.1.</t>
  </si>
  <si>
    <t>3.1.1.19.2.</t>
  </si>
  <si>
    <t xml:space="preserve">определение сухих веществ и
влажности (фиксированное
время сушки)
</t>
  </si>
  <si>
    <t>3.1.1.19.3.</t>
  </si>
  <si>
    <t xml:space="preserve">определение влаги и летучих
веществ в растительном масле
</t>
  </si>
  <si>
    <t>3.1.1.19.4.</t>
  </si>
  <si>
    <t xml:space="preserve">определение влаги в
поваренной соли
</t>
  </si>
  <si>
    <t>3.1.1.19.5.</t>
  </si>
  <si>
    <t xml:space="preserve">определение сухих веществ в
безалкогольных напитках,
квасах
</t>
  </si>
  <si>
    <t>3.1.1.23.</t>
  </si>
  <si>
    <t xml:space="preserve">определение
оксиметилфурфурола:
</t>
  </si>
  <si>
    <t>3.1.1.23.1.</t>
  </si>
  <si>
    <t xml:space="preserve">определение
оксиметилфурфурола в меде
(качественная реакция)
</t>
  </si>
  <si>
    <t>3.1.1.24.</t>
  </si>
  <si>
    <t>3.1.1.25.</t>
  </si>
  <si>
    <t>определение поваренной соли:</t>
  </si>
  <si>
    <t>3.1.1.25.1.</t>
  </si>
  <si>
    <t xml:space="preserve">определение поваренной соли
(без озоления пробы)
</t>
  </si>
  <si>
    <t>3.1.1.25.2.</t>
  </si>
  <si>
    <t xml:space="preserve">определение поваренной соли
(с озолением пробы)
</t>
  </si>
  <si>
    <t>3.1.1.25.3.</t>
  </si>
  <si>
    <t xml:space="preserve">определение поваренной соли
(хлоридов) в детском питании
</t>
  </si>
  <si>
    <t>3.1.1.26.</t>
  </si>
  <si>
    <t xml:space="preserve">определение йода, йодистого
калия:
</t>
  </si>
  <si>
    <t>3.1.1.26.1.</t>
  </si>
  <si>
    <t xml:space="preserve">определение йода, йодистого
калия в поваренной соли
</t>
  </si>
  <si>
    <t>3.1.1.27.</t>
  </si>
  <si>
    <t xml:space="preserve">определение рН или активной
кислотности:
</t>
  </si>
  <si>
    <t>3.1.1.27.1.</t>
  </si>
  <si>
    <t xml:space="preserve">определение рН напитков
</t>
  </si>
  <si>
    <t>3.1.1.28.1.</t>
  </si>
  <si>
    <t xml:space="preserve">определение общего экстракта в
алкогольных напитках 
</t>
  </si>
  <si>
    <t>3.1.1.29.1.</t>
  </si>
  <si>
    <t xml:space="preserve">определение этилового спирта в 
алкогольных напитках 
</t>
  </si>
  <si>
    <t>3.1.1.29.2.</t>
  </si>
  <si>
    <t xml:space="preserve">определение этилового спирта в 
молочных продуктах 
</t>
  </si>
  <si>
    <t>3.1.1.29.3.</t>
  </si>
  <si>
    <t xml:space="preserve">определение этилового спирта в
плодоовощных продуктах 
</t>
  </si>
  <si>
    <t>3.1.1.43.</t>
  </si>
  <si>
    <t xml:space="preserve">определение осадка, массовой
доли мякоти в плодовых и
ягодных соках
</t>
  </si>
  <si>
    <t>3.1.1.44.</t>
  </si>
  <si>
    <t xml:space="preserve">определение нитратов:
</t>
  </si>
  <si>
    <t>3.1.1.44.1.</t>
  </si>
  <si>
    <t xml:space="preserve">определение нитратов в
продукции растениеводства
(ионометрический метод)
</t>
  </si>
  <si>
    <t>3.1.1.45.</t>
  </si>
  <si>
    <t xml:space="preserve">определение крахмала в
колбасных изделиях
(качественный метод)
</t>
  </si>
  <si>
    <t>3.1.1.46.1.</t>
  </si>
  <si>
    <t xml:space="preserve">определение крахмала в
колбасных изделиях (без
добавления сухого молока)
</t>
  </si>
  <si>
    <t>3.1.1.47.</t>
  </si>
  <si>
    <t xml:space="preserve">определение эффективности
термической обработки
</t>
  </si>
  <si>
    <t>3.1.1.50.</t>
  </si>
  <si>
    <t xml:space="preserve">определение составных частей: 
</t>
  </si>
  <si>
    <t>3.1.1.50.1.</t>
  </si>
  <si>
    <t xml:space="preserve">определение процентного
соотношения отдельных частей
в пельменях
</t>
  </si>
  <si>
    <t>3.1.1.50.2.</t>
  </si>
  <si>
    <t xml:space="preserve">определение массовой доли
фарша
</t>
  </si>
  <si>
    <t>3.1.1.50.3.</t>
  </si>
  <si>
    <t xml:space="preserve">определение составных частей
(для каждой разновидности)
</t>
  </si>
  <si>
    <t>3.1.1.51.</t>
  </si>
  <si>
    <t xml:space="preserve">определение степени чистоты
молока
</t>
  </si>
  <si>
    <t>3.1.1.52.</t>
  </si>
  <si>
    <t xml:space="preserve">определение плотности молока
</t>
  </si>
  <si>
    <t>3.1.1.53.</t>
  </si>
  <si>
    <t xml:space="preserve">определение массовой доли
хлеба в кулинарных изделиях
из рубленого мяса
</t>
  </si>
  <si>
    <t>3.1.1.54.</t>
  </si>
  <si>
    <t xml:space="preserve">определение пористости исследование
хлебобулочных изделий
</t>
  </si>
  <si>
    <t xml:space="preserve">3.1.1.56. </t>
  </si>
  <si>
    <t>определение белка:</t>
  </si>
  <si>
    <t xml:space="preserve">3.1.1.57.  </t>
  </si>
  <si>
    <t xml:space="preserve"> приготовление блюд к анализу  исследование
(обеды и суточные рационы)
</t>
  </si>
  <si>
    <t xml:space="preserve">3.1.1.58. </t>
  </si>
  <si>
    <t xml:space="preserve">расчет пищевой ценности
рационов:
</t>
  </si>
  <si>
    <t xml:space="preserve">3.1.1.58.1.  </t>
  </si>
  <si>
    <t xml:space="preserve">расчет теоретических величин
рациона
</t>
  </si>
  <si>
    <t>3.1.1.58.2.</t>
  </si>
  <si>
    <t xml:space="preserve">расчет фактических величин
рациона
</t>
  </si>
  <si>
    <t xml:space="preserve">3.1.1.59. </t>
  </si>
  <si>
    <t xml:space="preserve">расчет пищевой ценности,
калорийности готовых блюд:
</t>
  </si>
  <si>
    <t xml:space="preserve">3.1.1.59.1.  </t>
  </si>
  <si>
    <t xml:space="preserve">расчет пищевой ценности,
калорийности готовых блюд
(теоретический)
</t>
  </si>
  <si>
    <t xml:space="preserve">3.1.5.5. 
</t>
  </si>
  <si>
    <t xml:space="preserve">определение аскорбиновой
 кислоты (витамина С):
</t>
  </si>
  <si>
    <t xml:space="preserve">3.1.5.5.1.
</t>
  </si>
  <si>
    <t xml:space="preserve">определение аскорбиновой
кислоты (витамина С), кроме
витаминных препаратов
(титриметрический метод)
</t>
  </si>
  <si>
    <t xml:space="preserve">3.1.5.8.
</t>
  </si>
  <si>
    <t xml:space="preserve"> определение нитритов и
 нитратов:
</t>
  </si>
  <si>
    <t xml:space="preserve">3.1.5.8.1.
</t>
  </si>
  <si>
    <t xml:space="preserve">определение массовой доли
нитрита в мясных продуктах и
мясных консервах
</t>
  </si>
  <si>
    <t xml:space="preserve">3.1.5.8.2.
</t>
  </si>
  <si>
    <t xml:space="preserve">определение массовой доли
нитрата в мясных продуктах
</t>
  </si>
  <si>
    <t xml:space="preserve">3.1.6.
</t>
  </si>
  <si>
    <t xml:space="preserve"> регистрация и оформление
 результатов
</t>
  </si>
  <si>
    <t xml:space="preserve">3.1.6.1.
</t>
  </si>
  <si>
    <t xml:space="preserve">учет поступления образца в
лабораторию
</t>
  </si>
  <si>
    <t xml:space="preserve">3.1.6.2.
</t>
  </si>
  <si>
    <t xml:space="preserve">оформление первичного отчета исследование
испытаний по результатам 
лаборатории 
</t>
  </si>
  <si>
    <t>4.</t>
  </si>
  <si>
    <t xml:space="preserve"> Измерения (исследования)
 физических факторов
 окружающей и
 производственной среды:
</t>
  </si>
  <si>
    <t>4.9.</t>
  </si>
  <si>
    <t xml:space="preserve">измерение естественной или
искусственной освещенности
</t>
  </si>
  <si>
    <t>4.12.</t>
  </si>
  <si>
    <t xml:space="preserve">измерение температуры или
относительной влажности
воздуха
</t>
  </si>
  <si>
    <t>4.15.</t>
  </si>
  <si>
    <t xml:space="preserve">измерение уровня звука,
уровней звукового давления в
октавных (третьоктавных)
полосах частот
</t>
  </si>
  <si>
    <t>4.16.</t>
  </si>
  <si>
    <t xml:space="preserve">измерение эквивалентного и
максимального уровней звука
полосах частот
</t>
  </si>
  <si>
    <t>4.17.</t>
  </si>
  <si>
    <t xml:space="preserve">измерение корректированного и 
спектральных уровней 
вибрации в октавных 
 (третьоктавных) полосах частот 
</t>
  </si>
  <si>
    <t>4.18.</t>
  </si>
  <si>
    <t xml:space="preserve">измерение эквивалентных 
корректированного и 
спектральных уровней 
 вибрации в октавных 
 (третьоктавных) полосах частот 
</t>
  </si>
  <si>
    <t>4.25.</t>
  </si>
  <si>
    <t xml:space="preserve">оформление протокола
исследований (измерений)
</t>
  </si>
  <si>
    <t xml:space="preserve">5.1.1.
</t>
  </si>
  <si>
    <t xml:space="preserve"> радиометрическое определение
 цезия-137:</t>
  </si>
  <si>
    <t>5.1.1.1.</t>
  </si>
  <si>
    <t xml:space="preserve">радиометрическое определение исследование
цезия-137 в продуктах питания
и питьевой воде
</t>
  </si>
  <si>
    <t>5.1.1.2.</t>
  </si>
  <si>
    <t xml:space="preserve">5.5. 
</t>
  </si>
  <si>
    <t>дозиметрические исследования:</t>
  </si>
  <si>
    <t>5.5.2.</t>
  </si>
  <si>
    <t xml:space="preserve">измерение мощности дозы
гамма-излучения
</t>
  </si>
  <si>
    <t>5.6.</t>
  </si>
  <si>
    <t>оформление результатов:</t>
  </si>
  <si>
    <t>5.6.1.</t>
  </si>
  <si>
    <t xml:space="preserve">оформление первичного отчета 
(протокола) испытаний, 
исследований, измерений 
</t>
  </si>
  <si>
    <t>5.6.2.</t>
  </si>
  <si>
    <t xml:space="preserve">оформление протокола
испытаний, исследований
</t>
  </si>
  <si>
    <t>6.</t>
  </si>
  <si>
    <t>Микробиологические исследования:</t>
  </si>
  <si>
    <t>6.1.1.</t>
  </si>
  <si>
    <t>подготовительные работы, отдельные операции:</t>
  </si>
  <si>
    <t>6.1.1.1.</t>
  </si>
  <si>
    <t>прием и регистрация пробы</t>
  </si>
  <si>
    <t>6.1.1.2.</t>
  </si>
  <si>
    <t xml:space="preserve">выписка результата
исследования
</t>
  </si>
  <si>
    <t>6.1.1.3.</t>
  </si>
  <si>
    <t xml:space="preserve">приготовление плотных и
жидких питательных сред на
одну емкость (чашку,
пробирку)
</t>
  </si>
  <si>
    <t>6.1.1.4.</t>
  </si>
  <si>
    <t xml:space="preserve">отбор проб факторов среды
обитания
</t>
  </si>
  <si>
    <t>6.2.1.</t>
  </si>
  <si>
    <t>паразитологические методы исследования продукции и факторов среды обитания:</t>
  </si>
  <si>
    <t>6.1.2.1.</t>
  </si>
  <si>
    <t xml:space="preserve">определение показателя 
 чувствительности 
(производительности) питательных сред с одним тест-микроорганизмом
</t>
  </si>
  <si>
    <t>6.1.2.2.</t>
  </si>
  <si>
    <t xml:space="preserve">определение показателя 
ингибиции (селективности) питательных сред с одним тест-микроорганизмом
</t>
  </si>
  <si>
    <t>6.1.2.3.</t>
  </si>
  <si>
    <t>определение специфичности (элективности) питательных сред с одним тест-микроорганизмом</t>
  </si>
  <si>
    <t>6.1.2.4.</t>
  </si>
  <si>
    <t xml:space="preserve">определение стерильности
(микробного загрязнения)
питательных сред
</t>
  </si>
  <si>
    <t xml:space="preserve">6.2.1. </t>
  </si>
  <si>
    <t>6.2.1.1.</t>
  </si>
  <si>
    <t xml:space="preserve">исследование морской рыбы и
рыбной продукции
(25 экземпляров)
</t>
  </si>
  <si>
    <t>6.2.1.4.</t>
  </si>
  <si>
    <t xml:space="preserve">исследование рыбы пресных
водоемов на зараженность
метацеркариями описторхиса
(25 экземпляров)
</t>
  </si>
  <si>
    <t>6.2.1.6.</t>
  </si>
  <si>
    <t>исследование 1 пробы сточной воды (экспресс-метод, с использованием концентратора гидробиологического) на яйца гельминтов, цисты лямблий,ооцисты криптоспоридий</t>
  </si>
  <si>
    <t>6.2.1.7.</t>
  </si>
  <si>
    <t>исследование 1 пробы питьевой воды, воды открытых водоемов,плавательных бассейнов (экспресс-метод, с использованием концентратора гидробиологического) на яйца гельминтов, цисты лямблий,ооцисты криптоспоридий</t>
  </si>
  <si>
    <t>6.2.1.8.</t>
  </si>
  <si>
    <t>исследование 1 пробы осадков сточных вод, иловых площадок,почвы (экспресс-метод с использованием концентратора гидробиологического) на яйца гельминтов, цисты лямблий,ооцисты криптоспоридий</t>
  </si>
  <si>
    <t>6.2.1.9.</t>
  </si>
  <si>
    <t>исследование 1 пробы овощей, фруктов, зелени и продуктов их переработки (экспресс-метод с использованием концентратора гидробиологического и другие методы) на яйца гельминтов, цисты лямблий, ооцисты криптоспоридий</t>
  </si>
  <si>
    <t>6.2.1.12.</t>
  </si>
  <si>
    <t xml:space="preserve">исследование смывов с
предметов обихода на яйца и
личинки гельминтов, цисты
патогенных простейших
</t>
  </si>
  <si>
    <t xml:space="preserve">6.2.2.
</t>
  </si>
  <si>
    <t xml:space="preserve"> энтомологические
 исследования:</t>
  </si>
  <si>
    <t>6.2.2.1.</t>
  </si>
  <si>
    <t>исследование иксодовых
клещей на Лайм-боррелиоз методом светопольной микроскопии</t>
  </si>
  <si>
    <t xml:space="preserve">6.3. </t>
  </si>
  <si>
    <t>санитарно-микробиологические исследования:</t>
  </si>
  <si>
    <t>6.3.1.</t>
  </si>
  <si>
    <t>бактериологические методы исследования продукции и факторов среды обитания:</t>
  </si>
  <si>
    <t>6.3.1.1.</t>
  </si>
  <si>
    <t xml:space="preserve">определение общего количества 
мезофильных аэробных и
факультативно анаэробных
микроорганизмов в 1 г (см3)
образца
</t>
  </si>
  <si>
    <t>6.3.1.2.</t>
  </si>
  <si>
    <t>определение наличия патогенных микроорганизмов, в том числе сальмонелл в определенном количества образца:</t>
  </si>
  <si>
    <t>6.3.1.2.1.</t>
  </si>
  <si>
    <t xml:space="preserve">при отсутствии роста 
микроорганизмов
</t>
  </si>
  <si>
    <t>6.3.1.2.2.</t>
  </si>
  <si>
    <t xml:space="preserve">при наличии роста 
микроорганизмов и
идентификации классическим
методом
</t>
  </si>
  <si>
    <t>6.3.1.3.</t>
  </si>
  <si>
    <t xml:space="preserve">определение наличия бактерий исследование
группы кишечной палочки
(далее – БГКП) в определенном
количестве образца
</t>
  </si>
  <si>
    <t>6.3.1.5.</t>
  </si>
  <si>
    <t>определние сульфитредуцирующих клостридий в определенном количестве образца</t>
  </si>
  <si>
    <t>6.3.1.6.</t>
  </si>
  <si>
    <t>определение коагулазоположительного стафилококка в определенном количестве образца</t>
  </si>
  <si>
    <t>6.3.1.7.</t>
  </si>
  <si>
    <t>определение количества энтерококков в определенном количестве образца</t>
  </si>
  <si>
    <t>6.3.1.8.</t>
  </si>
  <si>
    <t xml:space="preserve">определение наличия Вас.cereus в определенном количестве образца </t>
  </si>
  <si>
    <t>6.3.1.9.</t>
  </si>
  <si>
    <t>установление промышленной стерильности консервов:подготовка проб к анализу</t>
  </si>
  <si>
    <t>6.3.1.10.</t>
  </si>
  <si>
    <t>установление промышленной стерильности консервов: определение мезофильных аэробных, факультативно-анаэробных и анаэробных микроорганизмов в 1г образца</t>
  </si>
  <si>
    <t>6.3.1.11.</t>
  </si>
  <si>
    <t>6.3.1.12.</t>
  </si>
  <si>
    <t>определение наличия P. aeruginosa в определенном объеме образца</t>
  </si>
  <si>
    <t>6.3.1.13.</t>
  </si>
  <si>
    <t>определение молочнокислых бактерий в определенном объеме образца</t>
  </si>
  <si>
    <t>6.3.1.14.</t>
  </si>
  <si>
    <t>определение количества плесневых грибов и дрожжей в определенном количестве образца</t>
  </si>
  <si>
    <t>6.3.1.16.</t>
  </si>
  <si>
    <t xml:space="preserve">контроль стерильности
лекарственных средств,
изделий медицинского и иного
назначения, прочих
медицинских препаратов
</t>
  </si>
  <si>
    <t>6.3.1.17.</t>
  </si>
  <si>
    <t xml:space="preserve">определение иерсиний в исследование
определенном количестве образца
</t>
  </si>
  <si>
    <t>6.3.1.18.</t>
  </si>
  <si>
    <t xml:space="preserve">определение бифидобактерий в  исследуемом образце
</t>
  </si>
  <si>
    <t>6.3.1.19.1.</t>
  </si>
  <si>
    <t xml:space="preserve">выявление Listeria monocytogenes в определенном количестве образца: при отсутствии роста исследование
микроорганизмов
</t>
  </si>
  <si>
    <t>6.3.1.19.2.</t>
  </si>
  <si>
    <t xml:space="preserve">при наличии роста
микроорганизмов и
идентификации классическим
методом
</t>
  </si>
  <si>
    <t>6.3.1.21.</t>
  </si>
  <si>
    <t xml:space="preserve">определение наличия 
Escherichia coli в определенном количестве образца
</t>
  </si>
  <si>
    <t>6.3.1.22.2.</t>
  </si>
  <si>
    <t xml:space="preserve">при выделении микроорганизмов с идентификацией Escherichia coli
</t>
  </si>
  <si>
    <t>6.3.1.23.1.</t>
  </si>
  <si>
    <t xml:space="preserve">определение ОКБ, ТКБ в воде
титрационным методом:
определение общего числа при отсутствии микроорганизмов
микроорганизмов
</t>
  </si>
  <si>
    <t>6.3.1.23.2.</t>
  </si>
  <si>
    <t xml:space="preserve">при выделении
микроорганизмов с
идентификацией Escherichia coli
</t>
  </si>
  <si>
    <t>6.3.1.24.</t>
  </si>
  <si>
    <t xml:space="preserve">определение общего числа
микроорганизмов в воде
</t>
  </si>
  <si>
    <t>6.3.1.27.</t>
  </si>
  <si>
    <t xml:space="preserve">обнаружение спор
сульфитредуцирующих
клостридий в воде:
</t>
  </si>
  <si>
    <t xml:space="preserve">6.3.1.27.1.
</t>
  </si>
  <si>
    <t xml:space="preserve"> методом мембранной
 фильтрации в пробирках</t>
  </si>
  <si>
    <t xml:space="preserve">6.3.1.27.3.
</t>
  </si>
  <si>
    <t>прямым посевом</t>
  </si>
  <si>
    <t xml:space="preserve">6.3.1.29.1.
</t>
  </si>
  <si>
    <t xml:space="preserve">обнаружение кишечных
энтерококков в воде методом
мембранной фильтрации: при отсутствии микроорганизмов
</t>
  </si>
  <si>
    <t xml:space="preserve">6.3.1.29.2.
</t>
  </si>
  <si>
    <t xml:space="preserve">обнаружение кишечных
энтерококков в воде методом
мембранной фильтрации: при выделении микроорганизмов
</t>
  </si>
  <si>
    <t xml:space="preserve">6.3.1.30.1.
</t>
  </si>
  <si>
    <t xml:space="preserve">обнаружение
лецитиназоположительных
стафилококков в воде методом
мембранной фильтрации
при отсутствии
микроорганизмов
</t>
  </si>
  <si>
    <t xml:space="preserve">6.3.1.30.2.
</t>
  </si>
  <si>
    <t xml:space="preserve">при выделении
микроорганизмов с изучением
морфологических свойств
</t>
  </si>
  <si>
    <t xml:space="preserve">6.3.1.31. </t>
  </si>
  <si>
    <t xml:space="preserve">обнаружение
 лецитиназоположительных
 стафилококков в воде методом
 накопления:
</t>
  </si>
  <si>
    <t>6.3.1.31.1.</t>
  </si>
  <si>
    <t>6.3.1.31.2.</t>
  </si>
  <si>
    <t xml:space="preserve">при выделении исследование
микроорганизмов
</t>
  </si>
  <si>
    <t>6.3.1.33.</t>
  </si>
  <si>
    <t xml:space="preserve">обнаружение Pseudomonas
аeruginosa в воде методом
накопления:
</t>
  </si>
  <si>
    <t>6.3.1.33.1.</t>
  </si>
  <si>
    <t xml:space="preserve">при отсутствии
микроорганизмов
</t>
  </si>
  <si>
    <t>6.3.1.33.2.</t>
  </si>
  <si>
    <t xml:space="preserve">6.3.1.34. </t>
  </si>
  <si>
    <t xml:space="preserve">обнаружение бактерий рода
 Salmonella в воде:
</t>
  </si>
  <si>
    <t>6.3.1.34.1.</t>
  </si>
  <si>
    <t>6.3.1.34.2.</t>
  </si>
  <si>
    <t>6.3.1.40.</t>
  </si>
  <si>
    <t xml:space="preserve"> определение БГКП методом
 смыва:
</t>
  </si>
  <si>
    <t>6.3.1.40.1.</t>
  </si>
  <si>
    <t xml:space="preserve">при отсутствии роста
микроорганизмов
</t>
  </si>
  <si>
    <t>6.3.1.40.2.</t>
  </si>
  <si>
    <t xml:space="preserve">при выделении
микроорганизмов с изучением
морфологических свойств
</t>
  </si>
  <si>
    <t>6.3.1.41.</t>
  </si>
  <si>
    <t xml:space="preserve">определение общей микробной  исследование
обсемененности методом смыва 
</t>
  </si>
  <si>
    <t>6.3.1.42.1.</t>
  </si>
  <si>
    <t>6.3.1.42.2.</t>
  </si>
  <si>
    <t xml:space="preserve">при выделении исследование
микроорганизмов классическим методом
</t>
  </si>
  <si>
    <t xml:space="preserve">6.3.1.43. 
</t>
  </si>
  <si>
    <t>определение
 коагулазоположительного
 стафилококка методом смыва:</t>
  </si>
  <si>
    <t>6.3.1.43.1.</t>
  </si>
  <si>
    <t xml:space="preserve">при отсутствии роста
микроорганизмов
</t>
  </si>
  <si>
    <t>6.3.1.43.2.</t>
  </si>
  <si>
    <t xml:space="preserve"> при выделении 
 микроорганизмов с изучением 
морфологических свойств и
идентификацией до вида
</t>
  </si>
  <si>
    <t xml:space="preserve">6.3.1.45. </t>
  </si>
  <si>
    <t xml:space="preserve">определение Pseudomonas
 aeruginosa методом смыва:
</t>
  </si>
  <si>
    <t>6.3.1.45.1.</t>
  </si>
  <si>
    <t>6.3.1.45.2.</t>
  </si>
  <si>
    <t xml:space="preserve">при выделении
микроорганизмов с изучением
морфологических свойств и
идентификацией до вида
</t>
  </si>
  <si>
    <t>6.3.1.46.</t>
  </si>
  <si>
    <t xml:space="preserve">определение количества
плесневых грибов методом
смыва
</t>
  </si>
  <si>
    <t>6.3.1.47.</t>
  </si>
  <si>
    <t>определение БГКП в почве</t>
  </si>
  <si>
    <t>6.3.1.48.</t>
  </si>
  <si>
    <t xml:space="preserve">определение общего
микробного числа (далее –
ОМЧ) в почве
</t>
  </si>
  <si>
    <t>6.3.1.49.</t>
  </si>
  <si>
    <t xml:space="preserve">определение количества исследование
энтерококков в почве
</t>
  </si>
  <si>
    <t xml:space="preserve">6.3.1.52.   </t>
  </si>
  <si>
    <t>определение ОМЧ в воздухе</t>
  </si>
  <si>
    <t>6.3.1.53.</t>
  </si>
  <si>
    <t xml:space="preserve">определение
коагулазоположительного
стафилококка в воздухе
</t>
  </si>
  <si>
    <t>6.3.1.75.</t>
  </si>
  <si>
    <t xml:space="preserve">контроль работы паровых и 
воздушных стерилизаторов
бактериологическим методом
</t>
  </si>
  <si>
    <t>6.3.1.76.</t>
  </si>
  <si>
    <t xml:space="preserve">контроль работы дезкамер
бактериологическим методом
</t>
  </si>
  <si>
    <t>6.3.1.77.1.</t>
  </si>
  <si>
    <t xml:space="preserve">обнаружение бактерий Vibrio
parahaemolyticus в
определенном количестве при отсутствии роста образца: микроорганизмов
</t>
  </si>
  <si>
    <t>6.3.1.77.2.</t>
  </si>
  <si>
    <t>при выделении микроорганизмов с идентификацией до вида</t>
  </si>
  <si>
    <t>6.5.</t>
  </si>
  <si>
    <t xml:space="preserve"> лабораторные исследования по
 диагностике и мониторингу
 инфекционных заболеваний:
</t>
  </si>
  <si>
    <t>6.5.1.1.1.</t>
  </si>
  <si>
    <t xml:space="preserve">при отсутствии диагностически исследование
значимых микроорганизмов 
</t>
  </si>
  <si>
    <t>6.5.1.2.1.</t>
  </si>
  <si>
    <t xml:space="preserve">при выделении
микроорганизмов с изучением
морфологических свойств:
1–2 культуры
</t>
  </si>
  <si>
    <t>6.5.1.2.2.</t>
  </si>
  <si>
    <t>3 и более культуры</t>
  </si>
  <si>
    <t xml:space="preserve">6.5.1.3. </t>
  </si>
  <si>
    <t xml:space="preserve">исследования на аэробные и
 факультативно-анаэробные
 микроорганизмы в крови:
</t>
  </si>
  <si>
    <t>6.5.1.3.1.1.</t>
  </si>
  <si>
    <t>6.5.1.3.1.2.</t>
  </si>
  <si>
    <t xml:space="preserve">при выделении 
микроорганизмов с изучением
морфологических свойств
</t>
  </si>
  <si>
    <t xml:space="preserve">6.5.1.3.3. </t>
  </si>
  <si>
    <t xml:space="preserve">исследование с
 идентификацией до вида:
</t>
  </si>
  <si>
    <t>6.5.1.3.3.1.</t>
  </si>
  <si>
    <t xml:space="preserve">исследование с
идентификацией до вида:
классическим методом
</t>
  </si>
  <si>
    <t>6.5.1.4.</t>
  </si>
  <si>
    <t xml:space="preserve"> исследования на аэробные и
 факультативно-анаэробные
 микроорганизмы в
 спинномозговой жидкости:
</t>
  </si>
  <si>
    <t xml:space="preserve">6.5.1.4.1. </t>
  </si>
  <si>
    <t>культуральное исследование:</t>
  </si>
  <si>
    <t>6.5.1.4.1.1.</t>
  </si>
  <si>
    <t>6.5.1.4.1.2.</t>
  </si>
  <si>
    <t xml:space="preserve">при выделении
микроорганизмов с изучением
морфологических свойств
</t>
  </si>
  <si>
    <t xml:space="preserve">6.5.1.4.2. </t>
  </si>
  <si>
    <t xml:space="preserve">исследование с
идентификацией до вида:
</t>
  </si>
  <si>
    <t>6.5.1.4.2.1.</t>
  </si>
  <si>
    <t xml:space="preserve">6.5.1.5. </t>
  </si>
  <si>
    <t xml:space="preserve">исследования на аэробные и
 факультативно-анаэробные
 микроорганизмы в мокроте и
 промывных водах бронхов:
</t>
  </si>
  <si>
    <t>6.5.1.5.1.</t>
  </si>
  <si>
    <t xml:space="preserve">культуральное исследование
при количестве ниже
диагностических титров
</t>
  </si>
  <si>
    <t>6.5.1.5.2.1.</t>
  </si>
  <si>
    <t xml:space="preserve">при выделении
микроорганизмов с изучением
морфологических свойств: 1–2 культуры
</t>
  </si>
  <si>
    <t>6.5.1.5.2.2.</t>
  </si>
  <si>
    <t xml:space="preserve">6.5.1.5.3.1.  </t>
  </si>
  <si>
    <t xml:space="preserve">исследование с
идентификацией до вида: классическим методом
</t>
  </si>
  <si>
    <t>6.5.1.6.</t>
  </si>
  <si>
    <t xml:space="preserve"> исследования на аэробные и
 факультативно-анаэробные
 микроорганизмы в моче
 (полуколичественный метод):
</t>
  </si>
  <si>
    <t>6.5.1.6.1.</t>
  </si>
  <si>
    <t xml:space="preserve">культуральное исследование
при отсутствии
микроорганизмов или их
количестве ниже
диагностических титров
</t>
  </si>
  <si>
    <t>6.5.1.6.2.</t>
  </si>
  <si>
    <t xml:space="preserve">6.5.1.6.3. </t>
  </si>
  <si>
    <t xml:space="preserve">6.5.1.6.3.1. </t>
  </si>
  <si>
    <t xml:space="preserve">классическим методом
</t>
  </si>
  <si>
    <t>6.5.1.7.</t>
  </si>
  <si>
    <t xml:space="preserve"> исследования на аэробные и
факультативно-анаэробные
микроорганизмы в гное,
отделяемом ран, дренажей,
абсцессов, в транссудатах,
экссудатах:
</t>
  </si>
  <si>
    <t>6.5.1.7.1.</t>
  </si>
  <si>
    <t>культуральное исследование при отсутствии микроорганизмов</t>
  </si>
  <si>
    <t>6.5.1.7.2.</t>
  </si>
  <si>
    <t>6.5.1.7.3.1</t>
  </si>
  <si>
    <t>6.5.1.8.</t>
  </si>
  <si>
    <t xml:space="preserve">исследования на облигатно-
анаэробные микроорганизмы в
отделяемом ран, флегмон,
половых органов, в крови,
транссудатах, экссудатах:
</t>
  </si>
  <si>
    <t>6.5.1.8.1.</t>
  </si>
  <si>
    <t xml:space="preserve">культуральное исследование
при отсутствии
микроорганизмов
</t>
  </si>
  <si>
    <t>6.5.1.8.2.</t>
  </si>
  <si>
    <t>6.5.1.8.3.1.</t>
  </si>
  <si>
    <t xml:space="preserve">исследование с
идентификацией до вида:
с использованием
коммерческих тест-систем
(визуальное считывание)
</t>
  </si>
  <si>
    <t xml:space="preserve">6.5.1.9. </t>
  </si>
  <si>
    <t xml:space="preserve">исследование на аэробные и
 факультативно-анаэробные
 микроорганизмы в желчи:
</t>
  </si>
  <si>
    <t>6.5.1.9.1.</t>
  </si>
  <si>
    <t xml:space="preserve">культуральное исследование
при отсутствии
микроорганизмов
</t>
  </si>
  <si>
    <t>6.5.1.9.2.</t>
  </si>
  <si>
    <t>6.5.1.9.3.</t>
  </si>
  <si>
    <t xml:space="preserve"> исследование с
 идентификацией до вида:
</t>
  </si>
  <si>
    <t>6.5.1.9.3.1.</t>
  </si>
  <si>
    <t xml:space="preserve">6.5.1.10. </t>
  </si>
  <si>
    <t xml:space="preserve">исследования на аэробные и
факультативно-анаэробные
микроорганизмы в отделяемом
урогенитального тракта
(уретра, половые органы):
</t>
  </si>
  <si>
    <t>6.5.1.10.1.</t>
  </si>
  <si>
    <t>культуральное исследование
при отсутствии
микроорганизмов</t>
  </si>
  <si>
    <t xml:space="preserve">6.5.1.10.2. </t>
  </si>
  <si>
    <t xml:space="preserve">при выделении
 микроорганизмов с изучением
 морфологических свойств:
</t>
  </si>
  <si>
    <t>6.5.1.10.2.1</t>
  </si>
  <si>
    <t xml:space="preserve">1–2 культуры
</t>
  </si>
  <si>
    <t>6.5.1.10.2.2.</t>
  </si>
  <si>
    <t xml:space="preserve">6.5.1.10.3.1.  </t>
  </si>
  <si>
    <t xml:space="preserve">исследование с
идентификацией до вида:классическим методом
</t>
  </si>
  <si>
    <t xml:space="preserve">6.5.1.11. </t>
  </si>
  <si>
    <t xml:space="preserve">исследования на аэробные и
факультативно-анаэробные
микроорганизмы в отделяемом
органов чувств (глаз, ухо):
</t>
  </si>
  <si>
    <t>6.5.1.11.1.</t>
  </si>
  <si>
    <t xml:space="preserve">культуральное исследование при отсутствии микроорганизмов
</t>
  </si>
  <si>
    <t>6.5.1.11.2.</t>
  </si>
  <si>
    <t xml:space="preserve">6.5.1.11.3.1.  </t>
  </si>
  <si>
    <t>6.5.1.12.1.</t>
  </si>
  <si>
    <t xml:space="preserve">исследования на аэробные и
факультативно-анаэробные  микроорганизмы в отделяемом
 носоглотки, носа, зева: 
культуральное исследование
при отсутствии
микроорганизмов
</t>
  </si>
  <si>
    <t>6.5.1.12.2.1.</t>
  </si>
  <si>
    <t xml:space="preserve">при выделении
микроорганизмов с изучением
морфологических свойств:1–2 культуры
</t>
  </si>
  <si>
    <t>6.5.1.12.2.2.</t>
  </si>
  <si>
    <t>при выделении
микроорганизмов с изучением
морфологических свойств:3 и более культуры</t>
  </si>
  <si>
    <t xml:space="preserve">6.5.1.12.3.1.  </t>
  </si>
  <si>
    <t>6.5.1.15.</t>
  </si>
  <si>
    <t>исследование грудного молока</t>
  </si>
  <si>
    <t>6.5.1.16.</t>
  </si>
  <si>
    <t xml:space="preserve">исследование микробиоценоза
кишечника (дисбактериоз)
</t>
  </si>
  <si>
    <t>6.5.1.17.1.</t>
  </si>
  <si>
    <t xml:space="preserve">приготовление, окраска и
микроскопирование
препаратов, биологического
материала: метиленовым синим
</t>
  </si>
  <si>
    <t>6.5.1.17.2.</t>
  </si>
  <si>
    <t xml:space="preserve">приготовление, окраска и
микроскопирование
препаратов, биологического
материала: по Граму
</t>
  </si>
  <si>
    <t xml:space="preserve">6.5.1.18.1. </t>
  </si>
  <si>
    <t xml:space="preserve">определение чувствительности
одного штамма
микроорганизма к
антибиотикам: диско-диффузионным методом исследование к 6 препаратам
</t>
  </si>
  <si>
    <t>6.5.2.5.1.</t>
  </si>
  <si>
    <t xml:space="preserve">РА на стекле:
до 10 исследований
одновременно
</t>
  </si>
  <si>
    <t>6.5.2.5.2.</t>
  </si>
  <si>
    <t xml:space="preserve">РА на стекле:
на каждые последующие
</t>
  </si>
  <si>
    <t>6.5.2.7.</t>
  </si>
  <si>
    <t>реакция непрямой гемагглютинации (далее –РНГА) с одним антигеном</t>
  </si>
  <si>
    <t xml:space="preserve">6.5.5.3.1.   </t>
  </si>
  <si>
    <t xml:space="preserve">исследование перианального
соскоба на яйца остриц и
онкосферы тениид:методом липкой ленты
</t>
  </si>
  <si>
    <t>6.5.5.4.1.</t>
  </si>
  <si>
    <t xml:space="preserve">исследование кала на
криптоспоридии:
исследование кала на
криптоспоридии методом
микроскопии
</t>
  </si>
  <si>
    <t>6.5.5.5.1.</t>
  </si>
  <si>
    <t xml:space="preserve">исследование кала на лямблиоз:
обнаружение цист лямблий висследование
кале
</t>
  </si>
  <si>
    <t>2.2.1.16.1</t>
  </si>
  <si>
    <t xml:space="preserve">определение марганца (ФЭК)
</t>
  </si>
  <si>
    <t>6.5.2.8</t>
  </si>
  <si>
    <t xml:space="preserve">реакция прямой 
гемагглютинации (далее –
РПГА) с одним
диагностикумом
</t>
  </si>
  <si>
    <t>3.3.1.7</t>
  </si>
  <si>
    <t xml:space="preserve">определение
органолептических показателей
в средствах дезинфицирующих
</t>
  </si>
  <si>
    <t>3.1.1.93.2.</t>
  </si>
  <si>
    <t xml:space="preserve">определение
органолептических показателей
в продуктах, готовых к
употреблению (с заполнением
дегустиционных листов)
</t>
  </si>
  <si>
    <t>3.1.1.93.1.</t>
  </si>
  <si>
    <t xml:space="preserve">определение
органолептических показателей
в продуктах, готовых к
употреблению (без заполнения
дегустиционных листов)
</t>
  </si>
  <si>
    <t>3.1.1.97.</t>
  </si>
  <si>
    <t xml:space="preserve">определение растворимых
сухих веществ
</t>
  </si>
  <si>
    <t>3.1.1.125.</t>
  </si>
  <si>
    <t xml:space="preserve">определение посторонних
примесей
</t>
  </si>
  <si>
    <t>3.1.1.56.1.</t>
  </si>
  <si>
    <t xml:space="preserve">определение белка в пищевых
продуктах по Кьельдалю
</t>
  </si>
  <si>
    <t>3.1.1.40.</t>
  </si>
  <si>
    <t xml:space="preserve">определение кислотности
</t>
  </si>
  <si>
    <t>2.2.2.25.</t>
  </si>
  <si>
    <t xml:space="preserve">определение нитритов (ФЭК)
</t>
  </si>
  <si>
    <t>3.1.1.121.</t>
  </si>
  <si>
    <t xml:space="preserve">определение массы нетто
</t>
  </si>
  <si>
    <t>3.1.1.94.</t>
  </si>
  <si>
    <t xml:space="preserve">определение
органолептических показателей
с проведением термообработки
</t>
  </si>
  <si>
    <t>3.1.1.22.</t>
  </si>
  <si>
    <t xml:space="preserve">определение воды в меде
</t>
  </si>
  <si>
    <t>6.3.1.44.1.</t>
  </si>
  <si>
    <t xml:space="preserve">определение Listeria monocytogenes методом смыва:при отсутствии роста микроорганизмов
</t>
  </si>
  <si>
    <t>4.13.</t>
  </si>
  <si>
    <t xml:space="preserve">измерение скорости движения воздуха
</t>
  </si>
  <si>
    <t>4.0</t>
  </si>
  <si>
    <t xml:space="preserve">измерение (исследования) физ.факторов окружающей среды (при пров.комплексной оценки объектов)
</t>
  </si>
  <si>
    <t>6.5.6.5</t>
  </si>
  <si>
    <t xml:space="preserve">взятие биологического
материала с помощью
транспортных сред, тампонов и
др.
</t>
  </si>
  <si>
    <t>Тариф2022</t>
  </si>
  <si>
    <t>определение сухих веществ и
влажности (до постоянного
веса</t>
  </si>
  <si>
    <t xml:space="preserve">определение диастазного числа исследование
в меде 
</t>
  </si>
  <si>
    <t>Главный Бухгалтер______________________________Е.С.Новик</t>
  </si>
  <si>
    <t>в предоставлении информации по актуализации нормативно-методической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другой документации в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обеспечения санитарно-эпидемиологического благополучия населения</t>
  </si>
  <si>
    <t xml:space="preserve">проведение оценки знаний (для оценки
одного слушателя)
</t>
  </si>
  <si>
    <t>Прейскурант цен №1 от 03.01.2025г.</t>
  </si>
  <si>
    <t xml:space="preserve">                                                                                  _______________________/А.В.Бондарев</t>
  </si>
  <si>
    <t xml:space="preserve">                                                                                    "03" января 2025г.</t>
  </si>
  <si>
    <t xml:space="preserve">                                                                                             Главный врач   ГУ "Столбцовский РЦГиЭ" </t>
  </si>
  <si>
    <t xml:space="preserve">                                                                                                      УТВЕРЖДАЮ:</t>
  </si>
  <si>
    <t xml:space="preserve">проведение консультаций врачами-специалистами и
иными специалистами с высшим образованием по
вопросам обеспечения санитарно- эпидемиологического
благополучия населения
</t>
  </si>
  <si>
    <t xml:space="preserve">проведение консультаций
врачами специалистами ииными специалистами с высшим образованием по
вопросам формирования здорового образа жизни
</t>
  </si>
  <si>
    <t xml:space="preserve">обследование (оценка)
автотранспорта, занятого перевозкой продуктов питания,
источников ионизирующего излучения
</t>
  </si>
  <si>
    <t xml:space="preserve">обнаружение
лецитиназоположительных стафилококков в воде методом
накопления: при отсутствии микроорганизмов
</t>
  </si>
  <si>
    <t xml:space="preserve">определение наличия
патогенных микроорганизмов, в
том числе сальмонелл методом
смыва: при отсутствии роста микроорганизмов
</t>
  </si>
  <si>
    <t>Бухгалтер ____________________________________И.В.Климович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</si>
</sst>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;\-#,###.00;"/>
  </numFmts>
  <fonts count="21" x14ac:knownFonts="1"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/>
      <name val="Arial Cyr"/>
      <charset val="204"/>
    </font>
    <font>
      <sz val="11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6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1"/>
      <name val="Calibri"/>
      <family val="2"/>
      <charset val="1"/>
      <scheme val="minor"/>
    </font>
    <font>
      <sz val="12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2" fillId="0" borderId="0" xfId="1"/>
    <xf numFmtId="0" fontId="5" fillId="0" borderId="0" xfId="1" applyFont="1" applyFill="1"/>
    <xf numFmtId="0" fontId="2" fillId="0" borderId="0" xfId="1" applyFont="1" applyFill="1"/>
    <xf numFmtId="0" fontId="4" fillId="0" borderId="0" xfId="1" applyFont="1" applyFill="1" applyBorder="1" applyAlignment="1"/>
    <xf numFmtId="0" fontId="3" fillId="0" borderId="0" xfId="1" applyFont="1" applyFill="1" applyBorder="1" applyAlignment="1"/>
    <xf numFmtId="164" fontId="6" fillId="0" borderId="1" xfId="1" applyNumberFormat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4" fillId="0" borderId="0" xfId="1" applyFont="1" applyFill="1" applyAlignment="1" applyProtection="1">
      <alignment vertical="center" wrapText="1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2" fillId="0" borderId="0" xfId="1" applyAlignment="1">
      <alignment wrapText="1"/>
    </xf>
    <xf numFmtId="0" fontId="8" fillId="0" borderId="0" xfId="1" applyFont="1" applyAlignment="1">
      <alignment vertical="top" wrapText="1"/>
    </xf>
    <xf numFmtId="2" fontId="8" fillId="0" borderId="0" xfId="1" applyNumberFormat="1" applyFont="1" applyAlignment="1">
      <alignment vertical="top" wrapText="1"/>
    </xf>
    <xf numFmtId="0" fontId="8" fillId="3" borderId="0" xfId="1" applyFont="1" applyFill="1" applyAlignment="1">
      <alignment horizontal="left" vertical="top" wrapText="1"/>
    </xf>
    <xf numFmtId="0" fontId="8" fillId="3" borderId="0" xfId="1" applyFont="1" applyFill="1" applyAlignment="1">
      <alignment vertical="top" wrapText="1"/>
    </xf>
    <xf numFmtId="0" fontId="8" fillId="0" borderId="0" xfId="1" applyFont="1" applyAlignment="1">
      <alignment horizontal="left" vertical="top" wrapText="1"/>
    </xf>
    <xf numFmtId="2" fontId="8" fillId="3" borderId="0" xfId="1" applyNumberFormat="1" applyFont="1" applyFill="1" applyAlignment="1">
      <alignment horizontal="left" vertical="top" wrapText="1"/>
    </xf>
    <xf numFmtId="0" fontId="8" fillId="2" borderId="0" xfId="1" applyFont="1" applyFill="1" applyAlignment="1">
      <alignment vertical="top" wrapText="1"/>
    </xf>
    <xf numFmtId="0" fontId="1" fillId="0" borderId="0" xfId="0" applyFont="1"/>
    <xf numFmtId="0" fontId="7" fillId="0" borderId="0" xfId="1" applyFont="1" applyFill="1" applyAlignment="1"/>
    <xf numFmtId="0" fontId="7" fillId="0" borderId="0" xfId="1" applyFont="1" applyFill="1" applyAlignment="1">
      <alignment wrapText="1"/>
    </xf>
    <xf numFmtId="0" fontId="7" fillId="0" borderId="0" xfId="1" applyFont="1" applyFill="1" applyBorder="1" applyAlignment="1"/>
    <xf numFmtId="0" fontId="4" fillId="0" borderId="0" xfId="1" applyFont="1" applyFill="1" applyAlignment="1" applyProtection="1">
      <alignment horizontal="right" vertical="center"/>
      <protection locked="0"/>
    </xf>
    <xf numFmtId="0" fontId="5" fillId="0" borderId="0" xfId="1" applyFont="1" applyFill="1" applyAlignment="1">
      <alignment horizontal="right"/>
    </xf>
    <xf numFmtId="0" fontId="8" fillId="0" borderId="0" xfId="1" applyFont="1" applyAlignment="1">
      <alignment horizontal="center" vertical="top" shrinkToFit="1"/>
    </xf>
    <xf numFmtId="0" fontId="6" fillId="0" borderId="1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top" wrapText="1"/>
    </xf>
    <xf numFmtId="0" fontId="1" fillId="0" borderId="0" xfId="0" applyFont="1" applyBorder="1"/>
    <xf numFmtId="0" fontId="15" fillId="0" borderId="0" xfId="1" applyFont="1" applyBorder="1" applyAlignment="1">
      <alignment wrapText="1"/>
    </xf>
    <xf numFmtId="0" fontId="15" fillId="0" borderId="0" xfId="1" applyFont="1" applyBorder="1"/>
    <xf numFmtId="0" fontId="14" fillId="0" borderId="0" xfId="1" applyFont="1" applyFill="1" applyBorder="1" applyAlignment="1">
      <alignment vertical="top" wrapText="1"/>
    </xf>
    <xf numFmtId="0" fontId="14" fillId="0" borderId="0" xfId="0" applyFont="1" applyBorder="1"/>
    <xf numFmtId="0" fontId="14" fillId="0" borderId="0" xfId="0" applyFont="1" applyBorder="1" applyAlignment="1"/>
    <xf numFmtId="0" fontId="16" fillId="0" borderId="0" xfId="1" applyFont="1" applyFill="1" applyBorder="1" applyAlignment="1"/>
    <xf numFmtId="0" fontId="17" fillId="0" borderId="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0" fillId="0" borderId="11" xfId="0" applyBorder="1"/>
    <xf numFmtId="0" fontId="8" fillId="3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2" fontId="8" fillId="0" borderId="0" xfId="1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2" fontId="8" fillId="4" borderId="0" xfId="1" applyNumberFormat="1" applyFont="1" applyFill="1" applyAlignment="1">
      <alignment vertical="top" wrapText="1"/>
    </xf>
    <xf numFmtId="2" fontId="8" fillId="2" borderId="0" xfId="1" applyNumberFormat="1" applyFont="1" applyFill="1" applyAlignment="1">
      <alignment vertical="top" wrapText="1"/>
    </xf>
    <xf numFmtId="2" fontId="8" fillId="5" borderId="0" xfId="1" applyNumberFormat="1" applyFont="1" applyFill="1" applyAlignment="1">
      <alignment vertical="top" wrapText="1"/>
    </xf>
    <xf numFmtId="0" fontId="6" fillId="0" borderId="1" xfId="1" applyFont="1" applyFill="1" applyBorder="1" applyAlignment="1">
      <alignment horizontal="center" vertical="top" wrapText="1"/>
    </xf>
    <xf numFmtId="0" fontId="18" fillId="0" borderId="0" xfId="0" applyFont="1" applyBorder="1"/>
    <xf numFmtId="2" fontId="8" fillId="3" borderId="0" xfId="1" applyNumberFormat="1" applyFont="1" applyFill="1" applyBorder="1" applyAlignment="1">
      <alignment vertical="top" wrapText="1"/>
    </xf>
    <xf numFmtId="2" fontId="8" fillId="0" borderId="1" xfId="1" applyNumberFormat="1" applyFont="1" applyBorder="1" applyAlignment="1">
      <alignment vertical="top" wrapText="1"/>
    </xf>
    <xf numFmtId="0" fontId="0" fillId="0" borderId="0" xfId="0" applyBorder="1"/>
    <xf numFmtId="0" fontId="8" fillId="0" borderId="0" xfId="1" applyFont="1" applyFill="1" applyBorder="1" applyAlignment="1">
      <alignment vertical="top" wrapText="1"/>
    </xf>
    <xf numFmtId="0" fontId="9" fillId="0" borderId="0" xfId="0" applyFont="1" applyBorder="1" applyAlignment="1"/>
    <xf numFmtId="2" fontId="8" fillId="0" borderId="8" xfId="1" applyNumberFormat="1" applyFont="1" applyBorder="1" applyAlignment="1">
      <alignment vertical="top" wrapText="1"/>
    </xf>
    <xf numFmtId="2" fontId="8" fillId="0" borderId="13" xfId="1" applyNumberFormat="1" applyFont="1" applyBorder="1" applyAlignment="1">
      <alignment vertical="top" wrapText="1"/>
    </xf>
    <xf numFmtId="0" fontId="19" fillId="0" borderId="0" xfId="1" applyFont="1" applyFill="1" applyAlignment="1" applyProtection="1">
      <alignment horizontal="right" vertical="center"/>
      <protection locked="0"/>
    </xf>
    <xf numFmtId="0" fontId="20" fillId="0" borderId="0" xfId="1" applyFont="1" applyFill="1" applyAlignment="1">
      <alignment horizontal="right"/>
    </xf>
    <xf numFmtId="0" fontId="4" fillId="0" borderId="0" xfId="1" applyFont="1" applyFill="1" applyAlignment="1" applyProtection="1">
      <alignment horizontal="right" vertical="center" wrapText="1"/>
      <protection locked="0"/>
    </xf>
    <xf numFmtId="0" fontId="4" fillId="0" borderId="0" xfId="1" applyFont="1" applyFill="1" applyBorder="1" applyAlignment="1">
      <alignment horizontal="right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/>
    </xf>
    <xf numFmtId="0" fontId="19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right"/>
    </xf>
    <xf numFmtId="0" fontId="7" fillId="0" borderId="6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1" applyFont="1" applyFill="1" applyAlignment="1">
      <alignment horizontal="right" wrapText="1"/>
    </xf>
    <xf numFmtId="0" fontId="19" fillId="0" borderId="0" xfId="1" applyFont="1" applyFill="1" applyAlignment="1" applyProtection="1">
      <alignment horizontal="right" vertical="center"/>
      <protection locked="0"/>
    </xf>
    <xf numFmtId="0" fontId="17" fillId="0" borderId="0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9"/>
  <sheetViews>
    <sheetView tabSelected="1" topLeftCell="A244" zoomScaleNormal="100" workbookViewId="0">
      <selection activeCell="J250" sqref="J250"/>
    </sheetView>
  </sheetViews>
  <sheetFormatPr defaultRowHeight="15" x14ac:dyDescent="0.25"/>
  <cols>
    <col min="1" max="1" width="12" customWidth="1"/>
    <col min="2" max="2" width="67.42578125" customWidth="1"/>
    <col min="3" max="3" width="15.140625" customWidth="1"/>
    <col min="4" max="4" width="0.42578125" hidden="1" customWidth="1"/>
    <col min="5" max="5" width="9.42578125" hidden="1" customWidth="1"/>
    <col min="6" max="6" width="8" hidden="1" customWidth="1"/>
    <col min="7" max="7" width="10" hidden="1" customWidth="1"/>
    <col min="8" max="8" width="7" customWidth="1"/>
    <col min="9" max="9" width="7.5703125" customWidth="1"/>
    <col min="10" max="10" width="6.85546875" customWidth="1"/>
    <col min="11" max="11" width="10.140625" customWidth="1"/>
    <col min="12" max="12" width="9" customWidth="1"/>
    <col min="13" max="13" width="8.5703125" customWidth="1"/>
    <col min="14" max="14" width="7.7109375" customWidth="1"/>
    <col min="15" max="15" width="7.42578125" customWidth="1"/>
    <col min="16" max="16" width="13.85546875" bestFit="1" customWidth="1"/>
  </cols>
  <sheetData>
    <row r="1" spans="1:16" ht="16.5" x14ac:dyDescent="0.25">
      <c r="A1" s="24"/>
      <c r="B1" s="61" t="s">
        <v>726</v>
      </c>
      <c r="C1" s="61"/>
      <c r="D1" s="61"/>
      <c r="E1" s="61"/>
      <c r="F1" s="61"/>
      <c r="G1" s="61"/>
      <c r="H1" s="61"/>
      <c r="I1" s="61"/>
      <c r="J1" s="61"/>
      <c r="K1" s="61"/>
      <c r="L1" s="3"/>
      <c r="M1" s="3"/>
      <c r="N1" s="2"/>
      <c r="O1" s="2"/>
      <c r="P1" s="2"/>
    </row>
    <row r="2" spans="1:16" ht="20.25" customHeight="1" x14ac:dyDescent="0.25">
      <c r="A2" s="56"/>
      <c r="B2" s="75" t="s">
        <v>725</v>
      </c>
      <c r="C2" s="75"/>
      <c r="D2" s="75"/>
      <c r="E2" s="75"/>
      <c r="F2" s="75"/>
      <c r="G2" s="75"/>
      <c r="H2" s="75"/>
      <c r="I2" s="75"/>
      <c r="J2" s="75"/>
      <c r="K2" s="75"/>
      <c r="L2" s="9"/>
      <c r="M2" s="9"/>
      <c r="N2" s="9"/>
      <c r="O2" s="9"/>
      <c r="P2" s="9"/>
    </row>
    <row r="3" spans="1:16" ht="20.25" customHeight="1" x14ac:dyDescent="0.25">
      <c r="A3" s="23"/>
      <c r="B3" s="76" t="s">
        <v>723</v>
      </c>
      <c r="C3" s="76"/>
      <c r="D3" s="76"/>
      <c r="E3" s="76"/>
      <c r="F3" s="76"/>
      <c r="G3" s="76"/>
      <c r="H3" s="76"/>
      <c r="I3" s="76"/>
      <c r="J3" s="76"/>
      <c r="K3" s="76"/>
      <c r="L3" s="10"/>
      <c r="M3" s="10"/>
      <c r="N3" s="10"/>
      <c r="O3" s="10"/>
      <c r="P3" s="10"/>
    </row>
    <row r="4" spans="1:16" ht="16.5" x14ac:dyDescent="0.25">
      <c r="A4" s="23"/>
      <c r="B4" s="54"/>
      <c r="C4" s="55"/>
      <c r="D4" s="55"/>
      <c r="E4" s="55"/>
      <c r="F4" s="55"/>
      <c r="G4" s="55"/>
      <c r="H4" s="55"/>
      <c r="I4" s="55"/>
      <c r="J4" s="55"/>
      <c r="K4" s="55"/>
      <c r="L4" s="10"/>
      <c r="M4" s="10"/>
      <c r="N4" s="10"/>
      <c r="O4" s="10"/>
      <c r="P4" s="10"/>
    </row>
    <row r="5" spans="1:16" ht="16.5" customHeight="1" x14ac:dyDescent="0.25">
      <c r="A5" s="57"/>
      <c r="B5" s="61" t="s">
        <v>724</v>
      </c>
      <c r="C5" s="61"/>
      <c r="D5" s="61"/>
      <c r="E5" s="61"/>
      <c r="F5" s="61"/>
      <c r="G5" s="61"/>
      <c r="H5" s="61"/>
      <c r="I5" s="61"/>
      <c r="J5" s="61"/>
      <c r="K5" s="61"/>
      <c r="L5" s="4"/>
      <c r="M5" s="5"/>
      <c r="N5" s="4"/>
      <c r="O5" s="4"/>
      <c r="P5" s="4"/>
    </row>
    <row r="6" spans="1:16" ht="9" customHeight="1" x14ac:dyDescent="0.3">
      <c r="A6" s="64" t="s">
        <v>722</v>
      </c>
      <c r="B6" s="64"/>
      <c r="C6" s="64"/>
      <c r="D6" s="64"/>
      <c r="E6" s="64"/>
      <c r="F6" s="64"/>
      <c r="G6" s="64"/>
      <c r="H6" s="58"/>
      <c r="I6" s="58"/>
      <c r="J6" s="58"/>
      <c r="K6" s="58"/>
      <c r="L6" s="20"/>
      <c r="M6" s="20"/>
      <c r="N6" s="20"/>
      <c r="O6" s="20"/>
      <c r="P6" s="20"/>
    </row>
    <row r="7" spans="1:16" ht="20.25" customHeight="1" x14ac:dyDescent="0.3">
      <c r="A7" s="64"/>
      <c r="B7" s="64"/>
      <c r="C7" s="64"/>
      <c r="D7" s="64"/>
      <c r="E7" s="64"/>
      <c r="F7" s="64"/>
      <c r="G7" s="64"/>
      <c r="H7" s="59"/>
      <c r="I7" s="59"/>
      <c r="J7" s="59"/>
      <c r="K7" s="59"/>
      <c r="L7" s="21"/>
      <c r="M7" s="21"/>
      <c r="N7" s="21"/>
      <c r="O7" s="21"/>
      <c r="P7" s="21"/>
    </row>
    <row r="8" spans="1:16" ht="24.75" customHeight="1" thickBot="1" x14ac:dyDescent="0.35">
      <c r="A8" s="65"/>
      <c r="B8" s="65"/>
      <c r="C8" s="65"/>
      <c r="D8" s="66"/>
      <c r="E8" s="66"/>
      <c r="F8" s="66"/>
      <c r="G8" s="66"/>
      <c r="H8" s="60"/>
      <c r="I8" s="60"/>
      <c r="J8" s="60"/>
      <c r="K8" s="60"/>
      <c r="L8" s="22"/>
      <c r="M8" s="22"/>
      <c r="N8" s="34"/>
      <c r="O8" s="34"/>
      <c r="P8" s="34"/>
    </row>
    <row r="9" spans="1:16" ht="0.75" customHeight="1" x14ac:dyDescent="0.25">
      <c r="A9" s="70" t="s">
        <v>0</v>
      </c>
      <c r="B9" s="72" t="s">
        <v>1</v>
      </c>
      <c r="C9" s="67" t="s">
        <v>2</v>
      </c>
      <c r="D9" s="63" t="s">
        <v>3</v>
      </c>
      <c r="E9" s="63"/>
      <c r="F9" s="63"/>
      <c r="G9" s="63"/>
      <c r="H9" s="69" t="s">
        <v>716</v>
      </c>
      <c r="I9" s="69"/>
      <c r="J9" s="69"/>
      <c r="K9" s="69"/>
      <c r="L9" s="27"/>
      <c r="M9" s="27"/>
      <c r="N9" s="77" t="s">
        <v>4</v>
      </c>
      <c r="O9" s="77" t="s">
        <v>5</v>
      </c>
      <c r="P9" s="77" t="s">
        <v>6</v>
      </c>
    </row>
    <row r="10" spans="1:16" ht="18.75" customHeight="1" x14ac:dyDescent="0.25">
      <c r="A10" s="71"/>
      <c r="B10" s="63"/>
      <c r="C10" s="68"/>
      <c r="D10" s="63" t="s">
        <v>7</v>
      </c>
      <c r="E10" s="63"/>
      <c r="F10" s="63" t="s">
        <v>8</v>
      </c>
      <c r="G10" s="63"/>
      <c r="H10" s="63" t="s">
        <v>7</v>
      </c>
      <c r="I10" s="63"/>
      <c r="J10" s="63" t="s">
        <v>8</v>
      </c>
      <c r="K10" s="63"/>
      <c r="L10" s="78" t="s">
        <v>9</v>
      </c>
      <c r="M10" s="79"/>
      <c r="N10" s="77"/>
      <c r="O10" s="77"/>
      <c r="P10" s="77"/>
    </row>
    <row r="11" spans="1:16" ht="154.5" customHeight="1" x14ac:dyDescent="0.25">
      <c r="A11" s="71"/>
      <c r="B11" s="63"/>
      <c r="C11" s="68"/>
      <c r="D11" s="6" t="s">
        <v>10</v>
      </c>
      <c r="E11" s="26" t="s">
        <v>11</v>
      </c>
      <c r="F11" s="26" t="s">
        <v>10</v>
      </c>
      <c r="G11" s="26" t="s">
        <v>11</v>
      </c>
      <c r="H11" s="6" t="s">
        <v>10</v>
      </c>
      <c r="I11" s="45" t="s">
        <v>11</v>
      </c>
      <c r="J11" s="45" t="s">
        <v>10</v>
      </c>
      <c r="K11" s="45" t="s">
        <v>11</v>
      </c>
      <c r="L11" s="27" t="s">
        <v>10</v>
      </c>
      <c r="M11" s="27" t="s">
        <v>11</v>
      </c>
      <c r="N11" s="77"/>
      <c r="O11" s="77"/>
      <c r="P11" s="77"/>
    </row>
    <row r="12" spans="1:16" ht="19.5" thickBot="1" x14ac:dyDescent="0.3">
      <c r="A12" s="7">
        <v>1</v>
      </c>
      <c r="B12" s="8">
        <v>2</v>
      </c>
      <c r="C12" s="36">
        <v>3</v>
      </c>
      <c r="D12" s="6">
        <v>4</v>
      </c>
      <c r="E12" s="26">
        <v>5</v>
      </c>
      <c r="F12" s="26">
        <v>6</v>
      </c>
      <c r="G12" s="26">
        <v>7</v>
      </c>
      <c r="H12" s="6">
        <v>4</v>
      </c>
      <c r="I12" s="45">
        <v>5</v>
      </c>
      <c r="J12" s="45">
        <v>6</v>
      </c>
      <c r="K12" s="45">
        <v>7</v>
      </c>
      <c r="L12" s="27">
        <v>10</v>
      </c>
      <c r="M12" s="27">
        <v>11</v>
      </c>
      <c r="N12" s="35">
        <v>12</v>
      </c>
      <c r="O12" s="35">
        <v>13</v>
      </c>
      <c r="P12" s="35">
        <v>14</v>
      </c>
    </row>
    <row r="13" spans="1:16" ht="12" customHeight="1" x14ac:dyDescent="0.25">
      <c r="D13" s="37"/>
      <c r="E13" s="37"/>
      <c r="F13" s="37"/>
      <c r="G13" s="37"/>
      <c r="H13" s="73"/>
      <c r="I13" s="74"/>
      <c r="J13" s="74"/>
      <c r="K13" s="74"/>
      <c r="L13" s="28"/>
      <c r="M13" s="28"/>
      <c r="N13" s="28"/>
      <c r="O13" s="28"/>
      <c r="P13" s="28"/>
    </row>
    <row r="14" spans="1:16" ht="15.75" customHeight="1" x14ac:dyDescent="0.25">
      <c r="A14" s="14">
        <v>1</v>
      </c>
      <c r="B14" s="15" t="s">
        <v>12</v>
      </c>
      <c r="C14" s="38"/>
      <c r="D14" s="38"/>
      <c r="E14" s="38"/>
      <c r="F14" s="38"/>
      <c r="G14" s="38"/>
      <c r="H14" s="47"/>
      <c r="I14" s="47"/>
      <c r="J14" s="47"/>
      <c r="K14" s="47"/>
      <c r="L14" s="29"/>
      <c r="M14" s="29"/>
      <c r="N14" s="29"/>
      <c r="O14" s="29"/>
      <c r="P14" s="29"/>
    </row>
    <row r="15" spans="1:16" ht="31.5" customHeight="1" x14ac:dyDescent="0.25">
      <c r="A15" s="12" t="s">
        <v>13</v>
      </c>
      <c r="B15" s="12" t="s">
        <v>14</v>
      </c>
      <c r="C15" s="39" t="s">
        <v>15</v>
      </c>
      <c r="D15" s="40">
        <f>4.4*1.05</f>
        <v>4.620000000000001</v>
      </c>
      <c r="E15" s="40">
        <f>5.27*1.05</f>
        <v>5.5335000000000001</v>
      </c>
      <c r="F15" s="40">
        <v>0</v>
      </c>
      <c r="G15" s="40">
        <v>0</v>
      </c>
      <c r="H15" s="40">
        <v>4.4000000000000004</v>
      </c>
      <c r="I15" s="40">
        <v>5.27</v>
      </c>
      <c r="J15" s="40">
        <v>0</v>
      </c>
      <c r="K15" s="40">
        <v>0</v>
      </c>
      <c r="L15" s="29"/>
      <c r="M15" s="29"/>
      <c r="N15" s="29"/>
      <c r="O15" s="29"/>
      <c r="P15" s="29"/>
    </row>
    <row r="16" spans="1:16" ht="46.5" customHeight="1" x14ac:dyDescent="0.25">
      <c r="A16" s="12" t="s">
        <v>16</v>
      </c>
      <c r="B16" s="12" t="s">
        <v>17</v>
      </c>
      <c r="C16" s="39" t="s">
        <v>18</v>
      </c>
      <c r="D16" s="40">
        <f>13.14*1.05</f>
        <v>13.797000000000001</v>
      </c>
      <c r="E16" s="40">
        <f>15.77*1.05</f>
        <v>16.558499999999999</v>
      </c>
      <c r="F16" s="40">
        <f>3.88*1.05</f>
        <v>4.0739999999999998</v>
      </c>
      <c r="G16" s="40">
        <f>4.65*1.05</f>
        <v>4.8825000000000003</v>
      </c>
      <c r="H16" s="40">
        <v>13.8</v>
      </c>
      <c r="I16" s="40">
        <v>16.55</v>
      </c>
      <c r="J16" s="40">
        <v>4.07</v>
      </c>
      <c r="K16" s="40">
        <v>4.8</v>
      </c>
      <c r="L16" s="29"/>
      <c r="M16" s="29"/>
      <c r="N16" s="29"/>
      <c r="O16" s="29"/>
      <c r="P16" s="29"/>
    </row>
    <row r="17" spans="1:16" ht="47.25" customHeight="1" x14ac:dyDescent="0.25">
      <c r="A17" s="12" t="s">
        <v>19</v>
      </c>
      <c r="B17" s="12" t="s">
        <v>20</v>
      </c>
      <c r="C17" s="39" t="s">
        <v>21</v>
      </c>
      <c r="D17" s="40">
        <v>5.7</v>
      </c>
      <c r="E17" s="40">
        <v>6.84</v>
      </c>
      <c r="F17" s="40">
        <v>3.25</v>
      </c>
      <c r="G17" s="40">
        <v>3.9</v>
      </c>
      <c r="H17" s="40">
        <f>D17*1.05</f>
        <v>5.9850000000000003</v>
      </c>
      <c r="I17" s="40">
        <f t="shared" ref="I17:K17" si="0">E17*1.05</f>
        <v>7.1820000000000004</v>
      </c>
      <c r="J17" s="40">
        <f t="shared" si="0"/>
        <v>3.4125000000000001</v>
      </c>
      <c r="K17" s="40">
        <f t="shared" si="0"/>
        <v>4.0949999999999998</v>
      </c>
      <c r="L17" s="29"/>
      <c r="M17" s="29"/>
      <c r="N17" s="29"/>
      <c r="O17" s="29"/>
      <c r="P17" s="29"/>
    </row>
    <row r="18" spans="1:16" ht="33.75" customHeight="1" x14ac:dyDescent="0.25">
      <c r="A18" s="12" t="s">
        <v>22</v>
      </c>
      <c r="B18" s="12" t="s">
        <v>23</v>
      </c>
      <c r="C18" s="12" t="s">
        <v>24</v>
      </c>
      <c r="D18" s="13">
        <v>14.78</v>
      </c>
      <c r="E18" s="13">
        <v>17.739999999999998</v>
      </c>
      <c r="F18" s="13">
        <v>2.14</v>
      </c>
      <c r="G18" s="13">
        <v>2.57</v>
      </c>
      <c r="H18" s="40">
        <f t="shared" ref="H18:H81" si="1">D18*1.05</f>
        <v>15.519</v>
      </c>
      <c r="I18" s="40">
        <f t="shared" ref="I18:I81" si="2">E18*1.05</f>
        <v>18.626999999999999</v>
      </c>
      <c r="J18" s="40">
        <f t="shared" ref="J18:J81" si="3">F18*1.05</f>
        <v>2.2470000000000003</v>
      </c>
      <c r="K18" s="40">
        <f t="shared" ref="K18:K81" si="4">G18*1.05</f>
        <v>2.6985000000000001</v>
      </c>
      <c r="L18" s="29"/>
      <c r="M18" s="29"/>
      <c r="N18" s="29"/>
      <c r="O18" s="29"/>
      <c r="P18" s="29"/>
    </row>
    <row r="19" spans="1:16" ht="21.75" customHeight="1" x14ac:dyDescent="0.25">
      <c r="A19" s="12" t="s">
        <v>25</v>
      </c>
      <c r="B19" s="12" t="s">
        <v>26</v>
      </c>
      <c r="C19" s="12" t="s">
        <v>27</v>
      </c>
      <c r="D19" s="13">
        <v>12.14</v>
      </c>
      <c r="E19" s="13">
        <v>14.56</v>
      </c>
      <c r="F19" s="13">
        <v>3.09</v>
      </c>
      <c r="G19" s="13">
        <v>3.71</v>
      </c>
      <c r="H19" s="40">
        <f t="shared" si="1"/>
        <v>12.747000000000002</v>
      </c>
      <c r="I19" s="40">
        <f t="shared" si="2"/>
        <v>15.288000000000002</v>
      </c>
      <c r="J19" s="40">
        <f t="shared" si="3"/>
        <v>3.2444999999999999</v>
      </c>
      <c r="K19" s="40">
        <f t="shared" si="4"/>
        <v>3.8955000000000002</v>
      </c>
      <c r="L19" s="29"/>
      <c r="M19" s="29"/>
      <c r="N19" s="29"/>
      <c r="O19" s="29"/>
      <c r="P19" s="29"/>
    </row>
    <row r="20" spans="1:16" ht="48" customHeight="1" x14ac:dyDescent="0.25">
      <c r="A20" s="12" t="s">
        <v>28</v>
      </c>
      <c r="B20" s="12" t="s">
        <v>29</v>
      </c>
      <c r="C20" s="12" t="s">
        <v>30</v>
      </c>
      <c r="D20" s="13">
        <v>2.5499999999999998</v>
      </c>
      <c r="E20" s="13">
        <v>3.06</v>
      </c>
      <c r="F20" s="13">
        <v>0.49</v>
      </c>
      <c r="G20" s="13">
        <v>0.59</v>
      </c>
      <c r="H20" s="40">
        <f t="shared" si="1"/>
        <v>2.6774999999999998</v>
      </c>
      <c r="I20" s="40">
        <f t="shared" si="2"/>
        <v>3.2130000000000001</v>
      </c>
      <c r="J20" s="40">
        <f t="shared" si="3"/>
        <v>0.51449999999999996</v>
      </c>
      <c r="K20" s="40">
        <f t="shared" si="4"/>
        <v>0.61949999999999994</v>
      </c>
      <c r="L20" s="29"/>
      <c r="M20" s="29"/>
      <c r="N20" s="29"/>
      <c r="O20" s="29"/>
      <c r="P20" s="29"/>
    </row>
    <row r="21" spans="1:16" ht="30" x14ac:dyDescent="0.25">
      <c r="A21" s="12" t="s">
        <v>31</v>
      </c>
      <c r="B21" s="12" t="s">
        <v>32</v>
      </c>
      <c r="C21" s="12" t="s">
        <v>33</v>
      </c>
      <c r="D21" s="13">
        <v>7.41</v>
      </c>
      <c r="E21" s="13">
        <v>8.89</v>
      </c>
      <c r="F21" s="13">
        <v>7.18</v>
      </c>
      <c r="G21" s="13">
        <v>6.61</v>
      </c>
      <c r="H21" s="40">
        <f t="shared" si="1"/>
        <v>7.7805000000000009</v>
      </c>
      <c r="I21" s="40">
        <f t="shared" si="2"/>
        <v>9.3345000000000002</v>
      </c>
      <c r="J21" s="40">
        <f t="shared" si="3"/>
        <v>7.5389999999999997</v>
      </c>
      <c r="K21" s="40">
        <f t="shared" si="4"/>
        <v>6.940500000000001</v>
      </c>
      <c r="L21" s="29"/>
      <c r="M21" s="29"/>
      <c r="N21" s="29"/>
      <c r="O21" s="29"/>
      <c r="P21" s="29"/>
    </row>
    <row r="22" spans="1:16" ht="21" customHeight="1" x14ac:dyDescent="0.25">
      <c r="A22" s="12" t="s">
        <v>34</v>
      </c>
      <c r="B22" s="12" t="s">
        <v>35</v>
      </c>
      <c r="C22" s="12" t="s">
        <v>36</v>
      </c>
      <c r="D22" s="13">
        <v>5.04</v>
      </c>
      <c r="E22" s="13">
        <v>6.05</v>
      </c>
      <c r="F22" s="13">
        <f t="shared" ref="F22:F65" ca="1" si="5">J22*1.1</f>
        <v>0</v>
      </c>
      <c r="G22" s="13">
        <f t="shared" ref="G22:G65" ca="1" si="6">K22*1.1</f>
        <v>0</v>
      </c>
      <c r="H22" s="40">
        <f t="shared" si="1"/>
        <v>5.2920000000000007</v>
      </c>
      <c r="I22" s="40">
        <f t="shared" si="2"/>
        <v>6.3525</v>
      </c>
      <c r="J22" s="40">
        <f t="shared" ca="1" si="3"/>
        <v>3.4125000000000001</v>
      </c>
      <c r="K22" s="40">
        <f t="shared" ca="1" si="4"/>
        <v>4.0949999999999998</v>
      </c>
      <c r="L22" s="29"/>
      <c r="M22" s="29"/>
      <c r="N22" s="29"/>
      <c r="O22" s="29"/>
      <c r="P22" s="29"/>
    </row>
    <row r="23" spans="1:16" ht="67.5" customHeight="1" x14ac:dyDescent="0.25">
      <c r="A23" s="12" t="s">
        <v>37</v>
      </c>
      <c r="B23" s="12" t="s">
        <v>727</v>
      </c>
      <c r="C23" s="12" t="s">
        <v>38</v>
      </c>
      <c r="D23" s="13">
        <v>13.69</v>
      </c>
      <c r="E23" s="13">
        <v>16.43</v>
      </c>
      <c r="F23" s="13">
        <f t="shared" ca="1" si="5"/>
        <v>0</v>
      </c>
      <c r="G23" s="13">
        <f t="shared" ca="1" si="6"/>
        <v>0</v>
      </c>
      <c r="H23" s="40">
        <f t="shared" si="1"/>
        <v>14.374499999999999</v>
      </c>
      <c r="I23" s="40">
        <f t="shared" si="2"/>
        <v>17.2515</v>
      </c>
      <c r="J23" s="40">
        <f t="shared" ca="1" si="3"/>
        <v>3.4125000000000001</v>
      </c>
      <c r="K23" s="40">
        <f t="shared" ca="1" si="4"/>
        <v>4.0949999999999998</v>
      </c>
      <c r="L23" s="29"/>
      <c r="M23" s="29"/>
      <c r="N23" s="29"/>
      <c r="O23" s="29"/>
      <c r="P23" s="29"/>
    </row>
    <row r="24" spans="1:16" ht="71.25" customHeight="1" x14ac:dyDescent="0.25">
      <c r="A24" s="12" t="s">
        <v>39</v>
      </c>
      <c r="B24" s="12" t="s">
        <v>728</v>
      </c>
      <c r="C24" s="12" t="s">
        <v>38</v>
      </c>
      <c r="D24" s="13">
        <v>14.78</v>
      </c>
      <c r="E24" s="13">
        <v>17.739999999999998</v>
      </c>
      <c r="F24" s="13">
        <f t="shared" ca="1" si="5"/>
        <v>0</v>
      </c>
      <c r="G24" s="13">
        <f t="shared" ca="1" si="6"/>
        <v>0</v>
      </c>
      <c r="H24" s="40">
        <f t="shared" si="1"/>
        <v>15.519</v>
      </c>
      <c r="I24" s="40">
        <f t="shared" si="2"/>
        <v>18.626999999999999</v>
      </c>
      <c r="J24" s="40">
        <f t="shared" ca="1" si="3"/>
        <v>3.4125000000000001</v>
      </c>
      <c r="K24" s="40">
        <f t="shared" ca="1" si="4"/>
        <v>4.0949999999999998</v>
      </c>
      <c r="L24" s="29"/>
      <c r="M24" s="29"/>
      <c r="N24" s="29"/>
      <c r="O24" s="29"/>
      <c r="P24" s="29"/>
    </row>
    <row r="25" spans="1:16" ht="27.75" customHeight="1" x14ac:dyDescent="0.25">
      <c r="A25" s="14">
        <v>1.1200000000000001</v>
      </c>
      <c r="B25" s="14" t="s">
        <v>40</v>
      </c>
      <c r="C25" s="15"/>
      <c r="D25" s="13">
        <f t="shared" ref="D25:D65" si="7">H25*1.1</f>
        <v>0</v>
      </c>
      <c r="E25" s="13">
        <f t="shared" ref="E25:E65" si="8">I25*1.1</f>
        <v>0</v>
      </c>
      <c r="F25" s="13">
        <f t="shared" si="5"/>
        <v>0</v>
      </c>
      <c r="G25" s="13">
        <f t="shared" si="6"/>
        <v>0</v>
      </c>
      <c r="H25" s="40"/>
      <c r="I25" s="40"/>
      <c r="J25" s="40"/>
      <c r="K25" s="40"/>
      <c r="L25" s="29"/>
      <c r="M25" s="29"/>
      <c r="N25" s="29"/>
      <c r="O25" s="29"/>
      <c r="P25" s="29"/>
    </row>
    <row r="26" spans="1:16" ht="53.25" customHeight="1" x14ac:dyDescent="0.25">
      <c r="A26" s="12" t="s">
        <v>41</v>
      </c>
      <c r="B26" s="12" t="s">
        <v>42</v>
      </c>
      <c r="C26" s="12">
        <v>0</v>
      </c>
      <c r="D26" s="13">
        <v>26.28</v>
      </c>
      <c r="E26" s="13">
        <v>31.54</v>
      </c>
      <c r="F26" s="13">
        <f t="shared" ca="1" si="5"/>
        <v>0</v>
      </c>
      <c r="G26" s="13">
        <f t="shared" ca="1" si="6"/>
        <v>0</v>
      </c>
      <c r="H26" s="40">
        <f t="shared" si="1"/>
        <v>27.594000000000001</v>
      </c>
      <c r="I26" s="40">
        <f t="shared" si="2"/>
        <v>33.116999999999997</v>
      </c>
      <c r="J26" s="40">
        <f t="shared" ca="1" si="3"/>
        <v>3.4125000000000001</v>
      </c>
      <c r="K26" s="40">
        <f t="shared" ca="1" si="4"/>
        <v>4.0949999999999998</v>
      </c>
      <c r="L26" s="29"/>
      <c r="M26" s="29"/>
      <c r="N26" s="29"/>
      <c r="O26" s="29"/>
      <c r="P26" s="29"/>
    </row>
    <row r="27" spans="1:16" ht="47.25" customHeight="1" x14ac:dyDescent="0.25">
      <c r="A27" s="12" t="s">
        <v>43</v>
      </c>
      <c r="B27" s="12" t="s">
        <v>44</v>
      </c>
      <c r="C27" s="12" t="s">
        <v>38</v>
      </c>
      <c r="D27" s="13">
        <v>18.64</v>
      </c>
      <c r="E27" s="13">
        <v>22.36</v>
      </c>
      <c r="F27" s="13">
        <f t="shared" ca="1" si="5"/>
        <v>0</v>
      </c>
      <c r="G27" s="13">
        <f t="shared" ca="1" si="6"/>
        <v>0</v>
      </c>
      <c r="H27" s="40">
        <f t="shared" si="1"/>
        <v>19.572000000000003</v>
      </c>
      <c r="I27" s="40">
        <f t="shared" si="2"/>
        <v>23.478000000000002</v>
      </c>
      <c r="J27" s="40">
        <f t="shared" ca="1" si="3"/>
        <v>3.4125000000000001</v>
      </c>
      <c r="K27" s="40">
        <f t="shared" ca="1" si="4"/>
        <v>4.0949999999999998</v>
      </c>
      <c r="L27" s="29"/>
      <c r="M27" s="29"/>
      <c r="N27" s="29"/>
      <c r="O27" s="29"/>
      <c r="P27" s="29"/>
    </row>
    <row r="28" spans="1:16" ht="78.75" customHeight="1" x14ac:dyDescent="0.25">
      <c r="A28" s="12" t="s">
        <v>45</v>
      </c>
      <c r="B28" s="12" t="s">
        <v>46</v>
      </c>
      <c r="C28" s="12" t="s">
        <v>38</v>
      </c>
      <c r="D28" s="13">
        <v>10.96</v>
      </c>
      <c r="E28" s="13">
        <v>13.15</v>
      </c>
      <c r="F28" s="13">
        <f t="shared" ca="1" si="5"/>
        <v>0</v>
      </c>
      <c r="G28" s="13">
        <f t="shared" ca="1" si="6"/>
        <v>0</v>
      </c>
      <c r="H28" s="40">
        <f t="shared" si="1"/>
        <v>11.508000000000001</v>
      </c>
      <c r="I28" s="40">
        <f t="shared" si="2"/>
        <v>13.807500000000001</v>
      </c>
      <c r="J28" s="40">
        <f t="shared" ca="1" si="3"/>
        <v>3.4125000000000001</v>
      </c>
      <c r="K28" s="40">
        <f t="shared" ca="1" si="4"/>
        <v>4.0949999999999998</v>
      </c>
      <c r="L28" s="29"/>
      <c r="M28" s="29"/>
      <c r="N28" s="29"/>
      <c r="O28" s="29"/>
      <c r="P28" s="29"/>
    </row>
    <row r="29" spans="1:16" ht="75" customHeight="1" x14ac:dyDescent="0.25">
      <c r="A29" s="12" t="s">
        <v>47</v>
      </c>
      <c r="B29" s="12" t="s">
        <v>48</v>
      </c>
      <c r="C29" s="12" t="s">
        <v>38</v>
      </c>
      <c r="D29" s="13">
        <v>10.96</v>
      </c>
      <c r="E29" s="13">
        <v>13.15</v>
      </c>
      <c r="F29" s="13">
        <f t="shared" ca="1" si="5"/>
        <v>0</v>
      </c>
      <c r="G29" s="13">
        <f t="shared" ca="1" si="6"/>
        <v>0</v>
      </c>
      <c r="H29" s="40">
        <f t="shared" si="1"/>
        <v>11.508000000000001</v>
      </c>
      <c r="I29" s="40">
        <f t="shared" si="2"/>
        <v>13.807500000000001</v>
      </c>
      <c r="J29" s="40">
        <f t="shared" ca="1" si="3"/>
        <v>3.4125000000000001</v>
      </c>
      <c r="K29" s="40">
        <f t="shared" ca="1" si="4"/>
        <v>4.0949999999999998</v>
      </c>
      <c r="L29" s="29"/>
      <c r="M29" s="29"/>
      <c r="N29" s="29"/>
      <c r="O29" s="29"/>
      <c r="P29" s="29"/>
    </row>
    <row r="30" spans="1:16" ht="47.25" customHeight="1" x14ac:dyDescent="0.25">
      <c r="A30" s="12" t="s">
        <v>49</v>
      </c>
      <c r="B30" s="41" t="s">
        <v>720</v>
      </c>
      <c r="C30" s="12" t="s">
        <v>38</v>
      </c>
      <c r="D30" s="13">
        <v>6.56</v>
      </c>
      <c r="E30" s="13">
        <v>7.87</v>
      </c>
      <c r="F30" s="13">
        <f t="shared" ca="1" si="5"/>
        <v>0</v>
      </c>
      <c r="G30" s="13">
        <f t="shared" ca="1" si="6"/>
        <v>0</v>
      </c>
      <c r="H30" s="40">
        <f t="shared" si="1"/>
        <v>6.8879999999999999</v>
      </c>
      <c r="I30" s="40">
        <f t="shared" si="2"/>
        <v>8.2635000000000005</v>
      </c>
      <c r="J30" s="40">
        <f t="shared" ca="1" si="3"/>
        <v>3.4125000000000001</v>
      </c>
      <c r="K30" s="40">
        <f t="shared" ca="1" si="4"/>
        <v>4.0949999999999998</v>
      </c>
      <c r="L30" s="29"/>
      <c r="M30" s="29"/>
      <c r="N30" s="29"/>
      <c r="O30" s="29"/>
      <c r="P30" s="29"/>
    </row>
    <row r="31" spans="1:16" ht="78" customHeight="1" x14ac:dyDescent="0.25">
      <c r="A31" s="14">
        <v>1.1299999999999999</v>
      </c>
      <c r="B31" s="15" t="s">
        <v>50</v>
      </c>
      <c r="C31" s="15"/>
      <c r="D31" s="13">
        <f t="shared" si="7"/>
        <v>0</v>
      </c>
      <c r="E31" s="13">
        <f t="shared" si="8"/>
        <v>0</v>
      </c>
      <c r="F31" s="13">
        <f t="shared" si="5"/>
        <v>0</v>
      </c>
      <c r="G31" s="13">
        <f t="shared" si="6"/>
        <v>0</v>
      </c>
      <c r="H31" s="40"/>
      <c r="I31" s="40"/>
      <c r="J31" s="40"/>
      <c r="K31" s="40"/>
      <c r="L31" s="29"/>
      <c r="M31" s="29"/>
      <c r="N31" s="29"/>
      <c r="O31" s="29"/>
      <c r="P31" s="29"/>
    </row>
    <row r="32" spans="1:16" ht="42" customHeight="1" x14ac:dyDescent="0.25">
      <c r="A32" s="12" t="s">
        <v>51</v>
      </c>
      <c r="B32" s="12" t="s">
        <v>52</v>
      </c>
      <c r="C32" s="12" t="s">
        <v>53</v>
      </c>
      <c r="D32" s="13">
        <v>12.52</v>
      </c>
      <c r="E32" s="13">
        <v>15.02</v>
      </c>
      <c r="F32" s="13">
        <f t="shared" ca="1" si="5"/>
        <v>0</v>
      </c>
      <c r="G32" s="13">
        <f t="shared" ca="1" si="6"/>
        <v>0</v>
      </c>
      <c r="H32" s="40">
        <f t="shared" si="1"/>
        <v>13.146000000000001</v>
      </c>
      <c r="I32" s="40">
        <f t="shared" si="2"/>
        <v>15.771000000000001</v>
      </c>
      <c r="J32" s="40">
        <f t="shared" ca="1" si="3"/>
        <v>3.4125000000000001</v>
      </c>
      <c r="K32" s="40">
        <f t="shared" ca="1" si="4"/>
        <v>4.0949999999999998</v>
      </c>
      <c r="L32" s="29"/>
      <c r="M32" s="29"/>
      <c r="N32" s="29"/>
      <c r="O32" s="29"/>
      <c r="P32" s="29"/>
    </row>
    <row r="33" spans="1:16" ht="39" customHeight="1" x14ac:dyDescent="0.25">
      <c r="A33" s="12" t="s">
        <v>54</v>
      </c>
      <c r="B33" s="12" t="s">
        <v>721</v>
      </c>
      <c r="C33" s="12" t="s">
        <v>53</v>
      </c>
      <c r="D33" s="13">
        <v>1.65</v>
      </c>
      <c r="E33" s="13">
        <v>1.98</v>
      </c>
      <c r="F33" s="13">
        <f t="shared" ca="1" si="5"/>
        <v>0</v>
      </c>
      <c r="G33" s="13">
        <f t="shared" ca="1" si="6"/>
        <v>0</v>
      </c>
      <c r="H33" s="40">
        <v>1.73</v>
      </c>
      <c r="I33" s="40">
        <f t="shared" si="2"/>
        <v>2.0790000000000002</v>
      </c>
      <c r="J33" s="40">
        <f t="shared" ca="1" si="3"/>
        <v>3.4125000000000001</v>
      </c>
      <c r="K33" s="40">
        <f t="shared" ca="1" si="4"/>
        <v>4.0949999999999998</v>
      </c>
      <c r="L33" s="29"/>
      <c r="M33" s="29"/>
      <c r="N33" s="29"/>
      <c r="O33" s="29"/>
      <c r="P33" s="29"/>
    </row>
    <row r="34" spans="1:16" ht="30.75" customHeight="1" x14ac:dyDescent="0.25">
      <c r="A34" s="12" t="s">
        <v>55</v>
      </c>
      <c r="B34" s="16" t="s">
        <v>56</v>
      </c>
      <c r="C34" s="12" t="s">
        <v>57</v>
      </c>
      <c r="D34" s="13">
        <v>29.57</v>
      </c>
      <c r="E34" s="13">
        <v>35.479999999999997</v>
      </c>
      <c r="F34" s="13">
        <f t="shared" ca="1" si="5"/>
        <v>0</v>
      </c>
      <c r="G34" s="13">
        <f t="shared" ca="1" si="6"/>
        <v>0</v>
      </c>
      <c r="H34" s="40">
        <f t="shared" si="1"/>
        <v>31.048500000000001</v>
      </c>
      <c r="I34" s="40">
        <f t="shared" si="2"/>
        <v>37.253999999999998</v>
      </c>
      <c r="J34" s="40">
        <f t="shared" ca="1" si="3"/>
        <v>3.4125000000000001</v>
      </c>
      <c r="K34" s="40">
        <f t="shared" ca="1" si="4"/>
        <v>4.0949999999999998</v>
      </c>
      <c r="L34" s="29"/>
      <c r="M34" s="29"/>
      <c r="N34" s="11"/>
      <c r="O34" s="11"/>
      <c r="P34" s="11"/>
    </row>
    <row r="35" spans="1:16" ht="78" customHeight="1" x14ac:dyDescent="0.25">
      <c r="A35" s="12" t="s">
        <v>58</v>
      </c>
      <c r="B35" s="12" t="s">
        <v>59</v>
      </c>
      <c r="C35" s="12" t="s">
        <v>60</v>
      </c>
      <c r="D35" s="13">
        <v>19.73</v>
      </c>
      <c r="E35" s="13">
        <v>23.68</v>
      </c>
      <c r="F35" s="13">
        <f t="shared" ca="1" si="5"/>
        <v>0</v>
      </c>
      <c r="G35" s="13">
        <f t="shared" ca="1" si="6"/>
        <v>0</v>
      </c>
      <c r="H35" s="40">
        <f t="shared" si="1"/>
        <v>20.7165</v>
      </c>
      <c r="I35" s="40">
        <f t="shared" si="2"/>
        <v>24.864000000000001</v>
      </c>
      <c r="J35" s="40">
        <f t="shared" ca="1" si="3"/>
        <v>3.4125000000000001</v>
      </c>
      <c r="K35" s="40">
        <f t="shared" ca="1" si="4"/>
        <v>4.0949999999999998</v>
      </c>
      <c r="L35" s="29"/>
      <c r="M35" s="29"/>
      <c r="N35" s="11"/>
      <c r="O35" s="11"/>
      <c r="P35" s="11"/>
    </row>
    <row r="36" spans="1:16" ht="51.75" customHeight="1" x14ac:dyDescent="0.25">
      <c r="A36" s="14">
        <v>1.17</v>
      </c>
      <c r="B36" s="15" t="s">
        <v>61</v>
      </c>
      <c r="C36" s="15"/>
      <c r="D36" s="13">
        <f t="shared" si="7"/>
        <v>0</v>
      </c>
      <c r="E36" s="13">
        <f t="shared" si="8"/>
        <v>0</v>
      </c>
      <c r="F36" s="13">
        <f t="shared" si="5"/>
        <v>0</v>
      </c>
      <c r="G36" s="13">
        <f t="shared" si="6"/>
        <v>0</v>
      </c>
      <c r="H36" s="40"/>
      <c r="I36" s="40"/>
      <c r="J36" s="40"/>
      <c r="K36" s="40"/>
      <c r="L36" s="29"/>
      <c r="M36" s="29"/>
      <c r="N36" s="11"/>
      <c r="O36" s="11"/>
      <c r="P36" s="11"/>
    </row>
    <row r="37" spans="1:16" ht="76.5" customHeight="1" x14ac:dyDescent="0.25">
      <c r="A37" s="12" t="s">
        <v>62</v>
      </c>
      <c r="B37" s="12" t="s">
        <v>63</v>
      </c>
      <c r="C37" s="12" t="s">
        <v>64</v>
      </c>
      <c r="D37" s="13">
        <v>11.68</v>
      </c>
      <c r="E37" s="13">
        <v>14.02</v>
      </c>
      <c r="F37" s="13">
        <f t="shared" ca="1" si="5"/>
        <v>0</v>
      </c>
      <c r="G37" s="13">
        <f t="shared" ca="1" si="6"/>
        <v>0</v>
      </c>
      <c r="H37" s="40">
        <f t="shared" si="1"/>
        <v>12.263999999999999</v>
      </c>
      <c r="I37" s="40">
        <f t="shared" si="2"/>
        <v>14.721</v>
      </c>
      <c r="J37" s="40">
        <f t="shared" ca="1" si="3"/>
        <v>3.4125000000000001</v>
      </c>
      <c r="K37" s="40">
        <f t="shared" ca="1" si="4"/>
        <v>4.0949999999999998</v>
      </c>
      <c r="L37" s="29"/>
      <c r="M37" s="29"/>
      <c r="N37" s="11"/>
      <c r="O37" s="11"/>
      <c r="P37" s="11"/>
    </row>
    <row r="38" spans="1:16" ht="52.5" customHeight="1" x14ac:dyDescent="0.25">
      <c r="A38" s="12" t="s">
        <v>65</v>
      </c>
      <c r="B38" s="12" t="s">
        <v>729</v>
      </c>
      <c r="C38" s="12" t="s">
        <v>64</v>
      </c>
      <c r="D38" s="13">
        <v>17</v>
      </c>
      <c r="E38" s="13">
        <v>20.38</v>
      </c>
      <c r="F38" s="13">
        <f t="shared" ca="1" si="5"/>
        <v>0</v>
      </c>
      <c r="G38" s="13">
        <f t="shared" ca="1" si="6"/>
        <v>0</v>
      </c>
      <c r="H38" s="40">
        <f t="shared" si="1"/>
        <v>17.850000000000001</v>
      </c>
      <c r="I38" s="40">
        <f t="shared" si="2"/>
        <v>21.399000000000001</v>
      </c>
      <c r="J38" s="40">
        <f t="shared" ca="1" si="3"/>
        <v>3.4125000000000001</v>
      </c>
      <c r="K38" s="40">
        <f t="shared" ca="1" si="4"/>
        <v>4.0949999999999998</v>
      </c>
      <c r="L38" s="29"/>
      <c r="M38" s="29"/>
      <c r="N38" s="11"/>
      <c r="O38" s="11"/>
      <c r="P38" s="11"/>
    </row>
    <row r="39" spans="1:16" ht="66" customHeight="1" x14ac:dyDescent="0.25">
      <c r="A39" s="12" t="s">
        <v>66</v>
      </c>
      <c r="B39" s="12" t="s">
        <v>67</v>
      </c>
      <c r="C39" s="12" t="s">
        <v>64</v>
      </c>
      <c r="D39" s="13">
        <v>28.12</v>
      </c>
      <c r="E39" s="13">
        <v>33.74</v>
      </c>
      <c r="F39" s="13">
        <f t="shared" ca="1" si="5"/>
        <v>0</v>
      </c>
      <c r="G39" s="13">
        <f t="shared" ca="1" si="6"/>
        <v>0</v>
      </c>
      <c r="H39" s="40">
        <f t="shared" si="1"/>
        <v>29.526000000000003</v>
      </c>
      <c r="I39" s="40">
        <f t="shared" si="2"/>
        <v>35.427000000000007</v>
      </c>
      <c r="J39" s="40">
        <f t="shared" ca="1" si="3"/>
        <v>3.4125000000000001</v>
      </c>
      <c r="K39" s="40">
        <f t="shared" ca="1" si="4"/>
        <v>4.0949999999999998</v>
      </c>
      <c r="L39" s="29"/>
      <c r="M39" s="29"/>
      <c r="N39" s="11"/>
      <c r="O39" s="11"/>
      <c r="P39" s="11"/>
    </row>
    <row r="40" spans="1:16" ht="60" customHeight="1" x14ac:dyDescent="0.25">
      <c r="A40" s="12" t="s">
        <v>68</v>
      </c>
      <c r="B40" s="12" t="s">
        <v>69</v>
      </c>
      <c r="C40" s="12" t="s">
        <v>64</v>
      </c>
      <c r="D40" s="13">
        <v>49.3</v>
      </c>
      <c r="E40" s="13">
        <v>59.16</v>
      </c>
      <c r="F40" s="13">
        <f t="shared" ca="1" si="5"/>
        <v>0</v>
      </c>
      <c r="G40" s="13">
        <f t="shared" ca="1" si="6"/>
        <v>0</v>
      </c>
      <c r="H40" s="40">
        <f t="shared" si="1"/>
        <v>51.765000000000001</v>
      </c>
      <c r="I40" s="40">
        <f t="shared" si="2"/>
        <v>62.118000000000002</v>
      </c>
      <c r="J40" s="40">
        <f t="shared" ca="1" si="3"/>
        <v>3.4125000000000001</v>
      </c>
      <c r="K40" s="40">
        <f t="shared" ca="1" si="4"/>
        <v>4.0949999999999998</v>
      </c>
      <c r="L40" s="29"/>
      <c r="M40" s="29"/>
      <c r="N40" s="11"/>
      <c r="O40" s="11"/>
      <c r="P40" s="11"/>
    </row>
    <row r="41" spans="1:16" ht="58.5" customHeight="1" x14ac:dyDescent="0.25">
      <c r="A41" s="12" t="s">
        <v>70</v>
      </c>
      <c r="B41" s="12" t="s">
        <v>71</v>
      </c>
      <c r="C41" s="12" t="s">
        <v>64</v>
      </c>
      <c r="D41" s="13">
        <v>59.17</v>
      </c>
      <c r="E41" s="13">
        <v>71</v>
      </c>
      <c r="F41" s="13">
        <f t="shared" ca="1" si="5"/>
        <v>0</v>
      </c>
      <c r="G41" s="13">
        <f t="shared" ca="1" si="6"/>
        <v>0</v>
      </c>
      <c r="H41" s="40">
        <f t="shared" si="1"/>
        <v>62.128500000000003</v>
      </c>
      <c r="I41" s="40">
        <f t="shared" si="2"/>
        <v>74.55</v>
      </c>
      <c r="J41" s="40">
        <f t="shared" ca="1" si="3"/>
        <v>3.4125000000000001</v>
      </c>
      <c r="K41" s="40">
        <f t="shared" ca="1" si="4"/>
        <v>4.0949999999999998</v>
      </c>
      <c r="L41" s="29"/>
      <c r="M41" s="29"/>
      <c r="N41" s="11"/>
      <c r="O41" s="11"/>
      <c r="P41" s="11"/>
    </row>
    <row r="42" spans="1:16" ht="66" customHeight="1" x14ac:dyDescent="0.25">
      <c r="A42" s="12" t="s">
        <v>72</v>
      </c>
      <c r="B42" s="12" t="s">
        <v>73</v>
      </c>
      <c r="C42" s="12" t="s">
        <v>64</v>
      </c>
      <c r="D42" s="13">
        <v>69</v>
      </c>
      <c r="E42" s="13">
        <v>82.8</v>
      </c>
      <c r="F42" s="13">
        <f t="shared" ca="1" si="5"/>
        <v>0</v>
      </c>
      <c r="G42" s="13">
        <f t="shared" ca="1" si="6"/>
        <v>0</v>
      </c>
      <c r="H42" s="40">
        <f t="shared" si="1"/>
        <v>72.45</v>
      </c>
      <c r="I42" s="40">
        <f t="shared" si="2"/>
        <v>86.94</v>
      </c>
      <c r="J42" s="40">
        <f t="shared" ca="1" si="3"/>
        <v>3.4125000000000001</v>
      </c>
      <c r="K42" s="40">
        <f t="shared" ca="1" si="4"/>
        <v>4.0949999999999998</v>
      </c>
      <c r="L42" s="29"/>
      <c r="M42" s="29"/>
      <c r="N42" s="11"/>
      <c r="O42" s="11"/>
      <c r="P42" s="11"/>
    </row>
    <row r="43" spans="1:16" ht="67.5" customHeight="1" x14ac:dyDescent="0.25">
      <c r="A43" s="12" t="s">
        <v>74</v>
      </c>
      <c r="B43" s="12" t="s">
        <v>75</v>
      </c>
      <c r="C43" s="12" t="s">
        <v>64</v>
      </c>
      <c r="D43" s="13">
        <v>78.87</v>
      </c>
      <c r="E43" s="13">
        <v>94.64</v>
      </c>
      <c r="F43" s="13">
        <f t="shared" ca="1" si="5"/>
        <v>0</v>
      </c>
      <c r="G43" s="13">
        <f t="shared" ca="1" si="6"/>
        <v>0</v>
      </c>
      <c r="H43" s="40">
        <f t="shared" si="1"/>
        <v>82.813500000000005</v>
      </c>
      <c r="I43" s="40">
        <f t="shared" si="2"/>
        <v>99.372</v>
      </c>
      <c r="J43" s="40">
        <f t="shared" ca="1" si="3"/>
        <v>3.4125000000000001</v>
      </c>
      <c r="K43" s="40">
        <f t="shared" ca="1" si="4"/>
        <v>4.0949999999999998</v>
      </c>
      <c r="L43" s="29"/>
      <c r="M43" s="29"/>
      <c r="N43" s="11"/>
      <c r="O43" s="11"/>
      <c r="P43" s="11"/>
    </row>
    <row r="44" spans="1:16" ht="66" customHeight="1" x14ac:dyDescent="0.25">
      <c r="A44" s="12" t="s">
        <v>76</v>
      </c>
      <c r="B44" s="12" t="s">
        <v>77</v>
      </c>
      <c r="C44" s="12" t="s">
        <v>64</v>
      </c>
      <c r="D44" s="13">
        <v>88.73</v>
      </c>
      <c r="E44" s="13">
        <v>106.48</v>
      </c>
      <c r="F44" s="13">
        <f t="shared" ca="1" si="5"/>
        <v>0</v>
      </c>
      <c r="G44" s="13">
        <f t="shared" ca="1" si="6"/>
        <v>0</v>
      </c>
      <c r="H44" s="40">
        <f t="shared" si="1"/>
        <v>93.166500000000013</v>
      </c>
      <c r="I44" s="40">
        <f t="shared" si="2"/>
        <v>111.804</v>
      </c>
      <c r="J44" s="40">
        <f t="shared" ca="1" si="3"/>
        <v>3.4125000000000001</v>
      </c>
      <c r="K44" s="40">
        <f t="shared" ca="1" si="4"/>
        <v>4.0949999999999998</v>
      </c>
      <c r="L44" s="29"/>
      <c r="M44" s="29"/>
      <c r="N44" s="11"/>
      <c r="O44" s="11"/>
      <c r="P44" s="11"/>
    </row>
    <row r="45" spans="1:16" ht="62.25" customHeight="1" x14ac:dyDescent="0.25">
      <c r="A45" s="12" t="s">
        <v>78</v>
      </c>
      <c r="B45" s="12" t="s">
        <v>79</v>
      </c>
      <c r="C45" s="12" t="s">
        <v>64</v>
      </c>
      <c r="D45" s="13">
        <v>98.6</v>
      </c>
      <c r="E45" s="13">
        <v>118.32</v>
      </c>
      <c r="F45" s="13">
        <f t="shared" ca="1" si="5"/>
        <v>0</v>
      </c>
      <c r="G45" s="13">
        <f t="shared" ca="1" si="6"/>
        <v>0</v>
      </c>
      <c r="H45" s="40">
        <f t="shared" si="1"/>
        <v>103.53</v>
      </c>
      <c r="I45" s="40">
        <f t="shared" si="2"/>
        <v>124.236</v>
      </c>
      <c r="J45" s="40">
        <f t="shared" ca="1" si="3"/>
        <v>3.4125000000000001</v>
      </c>
      <c r="K45" s="40">
        <f t="shared" ca="1" si="4"/>
        <v>4.0949999999999998</v>
      </c>
      <c r="L45" s="29"/>
      <c r="M45" s="29"/>
      <c r="N45" s="11"/>
      <c r="O45" s="11"/>
      <c r="P45" s="11"/>
    </row>
    <row r="46" spans="1:16" ht="33" customHeight="1" x14ac:dyDescent="0.25">
      <c r="A46" s="14">
        <v>1.18</v>
      </c>
      <c r="B46" s="15" t="s">
        <v>80</v>
      </c>
      <c r="C46" s="15"/>
      <c r="D46" s="13">
        <f t="shared" si="7"/>
        <v>0</v>
      </c>
      <c r="E46" s="13">
        <f t="shared" si="8"/>
        <v>0</v>
      </c>
      <c r="F46" s="13">
        <f t="shared" si="5"/>
        <v>0</v>
      </c>
      <c r="G46" s="13">
        <f t="shared" si="6"/>
        <v>0</v>
      </c>
      <c r="H46" s="40"/>
      <c r="I46" s="40"/>
      <c r="J46" s="40"/>
      <c r="K46" s="40"/>
      <c r="L46" s="29"/>
      <c r="M46" s="29"/>
      <c r="N46" s="11"/>
      <c r="O46" s="11"/>
      <c r="P46" s="11"/>
    </row>
    <row r="47" spans="1:16" ht="227.25" customHeight="1" x14ac:dyDescent="0.25">
      <c r="A47" s="12" t="s">
        <v>82</v>
      </c>
      <c r="B47" s="12" t="s">
        <v>83</v>
      </c>
      <c r="C47" s="12" t="s">
        <v>81</v>
      </c>
      <c r="D47" s="13">
        <v>32.14</v>
      </c>
      <c r="E47" s="13">
        <v>38.57</v>
      </c>
      <c r="F47" s="13">
        <f t="shared" ca="1" si="5"/>
        <v>0</v>
      </c>
      <c r="G47" s="13">
        <f t="shared" ca="1" si="6"/>
        <v>0</v>
      </c>
      <c r="H47" s="40">
        <f t="shared" si="1"/>
        <v>33.747</v>
      </c>
      <c r="I47" s="40">
        <f t="shared" si="2"/>
        <v>40.4985</v>
      </c>
      <c r="J47" s="40">
        <f t="shared" ca="1" si="3"/>
        <v>3.4125000000000001</v>
      </c>
      <c r="K47" s="40">
        <f t="shared" ca="1" si="4"/>
        <v>4.0949999999999998</v>
      </c>
      <c r="L47" s="29"/>
      <c r="M47" s="29"/>
      <c r="N47" s="11"/>
      <c r="O47" s="11"/>
      <c r="P47" s="11"/>
    </row>
    <row r="48" spans="1:16" ht="153.75" customHeight="1" x14ac:dyDescent="0.25">
      <c r="A48" s="12" t="s">
        <v>84</v>
      </c>
      <c r="B48" s="12" t="s">
        <v>85</v>
      </c>
      <c r="C48" s="12" t="s">
        <v>81</v>
      </c>
      <c r="D48" s="13">
        <v>43.23</v>
      </c>
      <c r="E48" s="13">
        <v>51.88</v>
      </c>
      <c r="F48" s="13">
        <f t="shared" ca="1" si="5"/>
        <v>0</v>
      </c>
      <c r="G48" s="13">
        <f t="shared" ca="1" si="6"/>
        <v>0</v>
      </c>
      <c r="H48" s="40">
        <f t="shared" si="1"/>
        <v>45.391500000000001</v>
      </c>
      <c r="I48" s="40">
        <f t="shared" si="2"/>
        <v>54.474000000000004</v>
      </c>
      <c r="J48" s="40">
        <f t="shared" ca="1" si="3"/>
        <v>3.4125000000000001</v>
      </c>
      <c r="K48" s="40">
        <f t="shared" ca="1" si="4"/>
        <v>4.0949999999999998</v>
      </c>
      <c r="L48" s="29"/>
      <c r="M48" s="29"/>
      <c r="N48" s="11"/>
      <c r="O48" s="11"/>
      <c r="P48" s="11"/>
    </row>
    <row r="49" spans="1:16" ht="79.5" customHeight="1" x14ac:dyDescent="0.25">
      <c r="A49" s="12" t="s">
        <v>86</v>
      </c>
      <c r="B49" s="12" t="s">
        <v>87</v>
      </c>
      <c r="C49" s="12" t="s">
        <v>81</v>
      </c>
      <c r="D49" s="13">
        <v>26.29</v>
      </c>
      <c r="E49" s="13">
        <v>31.55</v>
      </c>
      <c r="F49" s="13">
        <f t="shared" ca="1" si="5"/>
        <v>0</v>
      </c>
      <c r="G49" s="13">
        <f t="shared" ca="1" si="6"/>
        <v>0</v>
      </c>
      <c r="H49" s="40">
        <f t="shared" si="1"/>
        <v>27.604500000000002</v>
      </c>
      <c r="I49" s="40">
        <f t="shared" si="2"/>
        <v>33.127500000000005</v>
      </c>
      <c r="J49" s="40">
        <f t="shared" ca="1" si="3"/>
        <v>3.4125000000000001</v>
      </c>
      <c r="K49" s="40">
        <f t="shared" ca="1" si="4"/>
        <v>4.0949999999999998</v>
      </c>
      <c r="L49" s="29"/>
      <c r="M49" s="29"/>
      <c r="N49" s="11"/>
      <c r="O49" s="11"/>
      <c r="P49" s="11"/>
    </row>
    <row r="50" spans="1:16" ht="78.75" customHeight="1" x14ac:dyDescent="0.25">
      <c r="A50" s="12" t="s">
        <v>88</v>
      </c>
      <c r="B50" s="12" t="s">
        <v>89</v>
      </c>
      <c r="C50" s="12" t="s">
        <v>81</v>
      </c>
      <c r="D50" s="13">
        <v>46.02</v>
      </c>
      <c r="E50" s="13">
        <v>55.23</v>
      </c>
      <c r="F50" s="13">
        <f t="shared" ca="1" si="5"/>
        <v>0</v>
      </c>
      <c r="G50" s="13">
        <f t="shared" ca="1" si="6"/>
        <v>0</v>
      </c>
      <c r="H50" s="40">
        <f t="shared" si="1"/>
        <v>48.321000000000005</v>
      </c>
      <c r="I50" s="40">
        <f t="shared" si="2"/>
        <v>57.991500000000002</v>
      </c>
      <c r="J50" s="40">
        <f t="shared" ca="1" si="3"/>
        <v>3.4125000000000001</v>
      </c>
      <c r="K50" s="40">
        <f t="shared" ca="1" si="4"/>
        <v>4.0949999999999998</v>
      </c>
      <c r="L50" s="29"/>
      <c r="M50" s="29"/>
      <c r="N50" s="11"/>
      <c r="O50" s="11"/>
      <c r="P50" s="11"/>
    </row>
    <row r="51" spans="1:16" ht="78.75" customHeight="1" x14ac:dyDescent="0.25">
      <c r="A51" s="12" t="s">
        <v>90</v>
      </c>
      <c r="B51" s="12" t="s">
        <v>91</v>
      </c>
      <c r="C51" s="12" t="s">
        <v>81</v>
      </c>
      <c r="D51" s="13">
        <v>52.58</v>
      </c>
      <c r="E51" s="13">
        <v>63.1</v>
      </c>
      <c r="F51" s="13">
        <f t="shared" ca="1" si="5"/>
        <v>0</v>
      </c>
      <c r="G51" s="13">
        <f t="shared" ca="1" si="6"/>
        <v>0</v>
      </c>
      <c r="H51" s="40">
        <f t="shared" si="1"/>
        <v>55.209000000000003</v>
      </c>
      <c r="I51" s="40">
        <f t="shared" si="2"/>
        <v>66.25500000000001</v>
      </c>
      <c r="J51" s="40">
        <f t="shared" ca="1" si="3"/>
        <v>3.4125000000000001</v>
      </c>
      <c r="K51" s="40">
        <f t="shared" ca="1" si="4"/>
        <v>4.0949999999999998</v>
      </c>
      <c r="L51" s="29"/>
      <c r="M51" s="29"/>
      <c r="N51" s="11"/>
      <c r="O51" s="11"/>
      <c r="P51" s="11"/>
    </row>
    <row r="52" spans="1:16" ht="79.5" customHeight="1" x14ac:dyDescent="0.25">
      <c r="A52" s="12" t="s">
        <v>92</v>
      </c>
      <c r="B52" s="12" t="s">
        <v>93</v>
      </c>
      <c r="C52" s="12" t="s">
        <v>81</v>
      </c>
      <c r="D52" s="13">
        <v>73.91</v>
      </c>
      <c r="E52" s="13">
        <v>88.69</v>
      </c>
      <c r="F52" s="13">
        <f t="shared" ca="1" si="5"/>
        <v>0</v>
      </c>
      <c r="G52" s="13">
        <f t="shared" ca="1" si="6"/>
        <v>0</v>
      </c>
      <c r="H52" s="40">
        <f t="shared" si="1"/>
        <v>77.605500000000006</v>
      </c>
      <c r="I52" s="40">
        <f t="shared" si="2"/>
        <v>93.124499999999998</v>
      </c>
      <c r="J52" s="40">
        <f t="shared" ca="1" si="3"/>
        <v>3.4125000000000001</v>
      </c>
      <c r="K52" s="40">
        <f t="shared" ca="1" si="4"/>
        <v>4.0949999999999998</v>
      </c>
      <c r="L52" s="29"/>
      <c r="M52" s="29"/>
      <c r="N52" s="11"/>
      <c r="O52" s="11"/>
      <c r="P52" s="11"/>
    </row>
    <row r="53" spans="1:16" ht="156.75" customHeight="1" x14ac:dyDescent="0.25">
      <c r="A53" s="12" t="s">
        <v>94</v>
      </c>
      <c r="B53" s="12" t="s">
        <v>95</v>
      </c>
      <c r="C53" s="12" t="s">
        <v>81</v>
      </c>
      <c r="D53" s="13">
        <v>133.63</v>
      </c>
      <c r="E53" s="13">
        <v>160.36000000000001</v>
      </c>
      <c r="F53" s="13">
        <f t="shared" ca="1" si="5"/>
        <v>0</v>
      </c>
      <c r="G53" s="13">
        <f t="shared" ca="1" si="6"/>
        <v>0</v>
      </c>
      <c r="H53" s="40">
        <f t="shared" si="1"/>
        <v>140.3115</v>
      </c>
      <c r="I53" s="40">
        <f t="shared" si="2"/>
        <v>168.37800000000001</v>
      </c>
      <c r="J53" s="40">
        <f t="shared" ca="1" si="3"/>
        <v>3.4125000000000001</v>
      </c>
      <c r="K53" s="40">
        <f t="shared" ca="1" si="4"/>
        <v>4.0949999999999998</v>
      </c>
      <c r="L53" s="29"/>
      <c r="M53" s="29"/>
      <c r="N53" s="11"/>
      <c r="O53" s="11"/>
      <c r="P53" s="11"/>
    </row>
    <row r="54" spans="1:16" ht="84" customHeight="1" x14ac:dyDescent="0.25">
      <c r="A54" s="12" t="s">
        <v>96</v>
      </c>
      <c r="B54" s="12" t="s">
        <v>97</v>
      </c>
      <c r="C54" s="12" t="s">
        <v>81</v>
      </c>
      <c r="D54" s="13">
        <v>130.36000000000001</v>
      </c>
      <c r="E54" s="13">
        <v>156.43</v>
      </c>
      <c r="F54" s="13">
        <f t="shared" ca="1" si="5"/>
        <v>0</v>
      </c>
      <c r="G54" s="13">
        <f t="shared" ca="1" si="6"/>
        <v>0</v>
      </c>
      <c r="H54" s="40">
        <f t="shared" si="1"/>
        <v>136.87800000000001</v>
      </c>
      <c r="I54" s="40">
        <f t="shared" si="2"/>
        <v>164.25150000000002</v>
      </c>
      <c r="J54" s="40">
        <f t="shared" ca="1" si="3"/>
        <v>3.4125000000000001</v>
      </c>
      <c r="K54" s="40">
        <f t="shared" ca="1" si="4"/>
        <v>4.0949999999999998</v>
      </c>
      <c r="L54" s="29"/>
      <c r="M54" s="29"/>
      <c r="N54" s="11"/>
      <c r="O54" s="11"/>
      <c r="P54" s="11"/>
    </row>
    <row r="55" spans="1:16" ht="63.75" customHeight="1" x14ac:dyDescent="0.25">
      <c r="A55" s="12" t="s">
        <v>98</v>
      </c>
      <c r="B55" s="12" t="s">
        <v>99</v>
      </c>
      <c r="C55" s="12" t="s">
        <v>81</v>
      </c>
      <c r="D55" s="13">
        <v>32.880000000000003</v>
      </c>
      <c r="E55" s="13">
        <v>39.450000000000003</v>
      </c>
      <c r="F55" s="13">
        <f t="shared" ca="1" si="5"/>
        <v>0</v>
      </c>
      <c r="G55" s="13">
        <f t="shared" ca="1" si="6"/>
        <v>0</v>
      </c>
      <c r="H55" s="40">
        <f t="shared" si="1"/>
        <v>34.524000000000001</v>
      </c>
      <c r="I55" s="40">
        <f t="shared" si="2"/>
        <v>41.422500000000007</v>
      </c>
      <c r="J55" s="40">
        <f t="shared" ca="1" si="3"/>
        <v>3.4125000000000001</v>
      </c>
      <c r="K55" s="40">
        <f t="shared" ca="1" si="4"/>
        <v>4.0949999999999998</v>
      </c>
      <c r="L55" s="29"/>
      <c r="M55" s="29"/>
      <c r="N55" s="11"/>
      <c r="O55" s="11"/>
      <c r="P55" s="11"/>
    </row>
    <row r="56" spans="1:16" ht="45" customHeight="1" x14ac:dyDescent="0.25">
      <c r="A56" s="12" t="s">
        <v>100</v>
      </c>
      <c r="B56" s="12" t="s">
        <v>101</v>
      </c>
      <c r="C56" s="12" t="s">
        <v>81</v>
      </c>
      <c r="D56" s="13">
        <v>36.159999999999997</v>
      </c>
      <c r="E56" s="13">
        <v>43.39</v>
      </c>
      <c r="F56" s="13">
        <f t="shared" ca="1" si="5"/>
        <v>0</v>
      </c>
      <c r="G56" s="13">
        <f t="shared" ca="1" si="6"/>
        <v>0</v>
      </c>
      <c r="H56" s="40">
        <f t="shared" si="1"/>
        <v>37.967999999999996</v>
      </c>
      <c r="I56" s="40">
        <f t="shared" si="2"/>
        <v>45.5595</v>
      </c>
      <c r="J56" s="40">
        <f t="shared" ca="1" si="3"/>
        <v>3.4125000000000001</v>
      </c>
      <c r="K56" s="40">
        <f t="shared" ca="1" si="4"/>
        <v>4.0949999999999998</v>
      </c>
      <c r="L56" s="29"/>
      <c r="M56" s="29"/>
      <c r="N56" s="11"/>
      <c r="O56" s="11"/>
      <c r="P56" s="11"/>
    </row>
    <row r="57" spans="1:16" ht="45" x14ac:dyDescent="0.25">
      <c r="A57" s="12" t="s">
        <v>102</v>
      </c>
      <c r="B57" s="12" t="s">
        <v>103</v>
      </c>
      <c r="C57" s="12" t="s">
        <v>81</v>
      </c>
      <c r="D57" s="13">
        <v>14.26</v>
      </c>
      <c r="E57" s="13">
        <v>17.11</v>
      </c>
      <c r="F57" s="13">
        <v>3.06</v>
      </c>
      <c r="G57" s="13">
        <v>3.67</v>
      </c>
      <c r="H57" s="40">
        <f t="shared" si="1"/>
        <v>14.973000000000001</v>
      </c>
      <c r="I57" s="40">
        <f t="shared" si="2"/>
        <v>17.965499999999999</v>
      </c>
      <c r="J57" s="40">
        <f t="shared" si="3"/>
        <v>3.2130000000000001</v>
      </c>
      <c r="K57" s="40">
        <f t="shared" si="4"/>
        <v>3.8534999999999999</v>
      </c>
      <c r="L57" s="29"/>
      <c r="M57" s="29"/>
      <c r="N57" s="11"/>
      <c r="O57" s="11"/>
      <c r="P57" s="11"/>
    </row>
    <row r="58" spans="1:16" ht="90" customHeight="1" x14ac:dyDescent="0.25">
      <c r="A58" s="12" t="s">
        <v>104</v>
      </c>
      <c r="B58" s="12" t="s">
        <v>105</v>
      </c>
      <c r="C58" s="12" t="s">
        <v>81</v>
      </c>
      <c r="D58" s="13">
        <v>15.35</v>
      </c>
      <c r="E58" s="13">
        <v>18.420000000000002</v>
      </c>
      <c r="F58" s="13">
        <f t="shared" ca="1" si="5"/>
        <v>0</v>
      </c>
      <c r="G58" s="13">
        <f t="shared" ca="1" si="6"/>
        <v>0</v>
      </c>
      <c r="H58" s="40">
        <f t="shared" si="1"/>
        <v>16.1175</v>
      </c>
      <c r="I58" s="40">
        <f t="shared" si="2"/>
        <v>19.341000000000001</v>
      </c>
      <c r="J58" s="40">
        <f t="shared" ca="1" si="3"/>
        <v>3.4125000000000001</v>
      </c>
      <c r="K58" s="40">
        <f t="shared" ca="1" si="4"/>
        <v>4.0949999999999998</v>
      </c>
      <c r="L58" s="29"/>
      <c r="M58" s="29"/>
      <c r="N58" s="11"/>
      <c r="O58" s="11"/>
      <c r="P58" s="11"/>
    </row>
    <row r="59" spans="1:16" ht="30" x14ac:dyDescent="0.25">
      <c r="A59" s="12" t="s">
        <v>106</v>
      </c>
      <c r="B59" s="12" t="s">
        <v>107</v>
      </c>
      <c r="C59" s="12" t="s">
        <v>81</v>
      </c>
      <c r="D59" s="13">
        <v>49.3</v>
      </c>
      <c r="E59" s="13">
        <v>59.16</v>
      </c>
      <c r="F59" s="13">
        <f t="shared" ca="1" si="5"/>
        <v>0</v>
      </c>
      <c r="G59" s="13">
        <f t="shared" ca="1" si="6"/>
        <v>0</v>
      </c>
      <c r="H59" s="40">
        <f t="shared" si="1"/>
        <v>51.765000000000001</v>
      </c>
      <c r="I59" s="40">
        <f t="shared" si="2"/>
        <v>62.118000000000002</v>
      </c>
      <c r="J59" s="40">
        <f t="shared" ca="1" si="3"/>
        <v>3.4125000000000001</v>
      </c>
      <c r="K59" s="40">
        <f t="shared" ca="1" si="4"/>
        <v>4.0949999999999998</v>
      </c>
      <c r="L59" s="29"/>
      <c r="M59" s="29"/>
      <c r="N59" s="11"/>
      <c r="O59" s="11"/>
      <c r="P59" s="11"/>
    </row>
    <row r="60" spans="1:16" ht="30" x14ac:dyDescent="0.25">
      <c r="A60" s="12" t="s">
        <v>108</v>
      </c>
      <c r="B60" s="12" t="s">
        <v>109</v>
      </c>
      <c r="C60" s="12" t="s">
        <v>81</v>
      </c>
      <c r="D60" s="13">
        <v>60.81</v>
      </c>
      <c r="E60" s="13">
        <v>72.97</v>
      </c>
      <c r="F60" s="13">
        <f t="shared" ca="1" si="5"/>
        <v>0</v>
      </c>
      <c r="G60" s="13">
        <f t="shared" ca="1" si="6"/>
        <v>0</v>
      </c>
      <c r="H60" s="40">
        <f t="shared" si="1"/>
        <v>63.850500000000004</v>
      </c>
      <c r="I60" s="40">
        <f t="shared" si="2"/>
        <v>76.618499999999997</v>
      </c>
      <c r="J60" s="40">
        <f t="shared" ca="1" si="3"/>
        <v>3.4125000000000001</v>
      </c>
      <c r="K60" s="40">
        <f t="shared" ca="1" si="4"/>
        <v>4.0949999999999998</v>
      </c>
      <c r="L60" s="29"/>
      <c r="M60" s="29"/>
      <c r="N60" s="11"/>
      <c r="O60" s="11"/>
      <c r="P60" s="11"/>
    </row>
    <row r="61" spans="1:16" ht="30" x14ac:dyDescent="0.25">
      <c r="A61" s="12" t="s">
        <v>110</v>
      </c>
      <c r="B61" s="12" t="s">
        <v>111</v>
      </c>
      <c r="C61" s="12" t="s">
        <v>81</v>
      </c>
      <c r="D61" s="13">
        <v>78.87</v>
      </c>
      <c r="E61" s="13">
        <v>94.64</v>
      </c>
      <c r="F61" s="13">
        <f t="shared" ca="1" si="5"/>
        <v>0</v>
      </c>
      <c r="G61" s="13">
        <f t="shared" ca="1" si="6"/>
        <v>0</v>
      </c>
      <c r="H61" s="40">
        <f t="shared" si="1"/>
        <v>82.813500000000005</v>
      </c>
      <c r="I61" s="40">
        <f t="shared" si="2"/>
        <v>99.372</v>
      </c>
      <c r="J61" s="40">
        <f t="shared" ca="1" si="3"/>
        <v>3.4125000000000001</v>
      </c>
      <c r="K61" s="40">
        <f t="shared" ca="1" si="4"/>
        <v>4.0949999999999998</v>
      </c>
      <c r="L61" s="29"/>
      <c r="M61" s="29"/>
      <c r="N61" s="11"/>
      <c r="O61" s="11"/>
      <c r="P61" s="11"/>
    </row>
    <row r="62" spans="1:16" ht="30" x14ac:dyDescent="0.25">
      <c r="A62" s="12" t="s">
        <v>112</v>
      </c>
      <c r="B62" s="12" t="s">
        <v>113</v>
      </c>
      <c r="C62" s="12" t="s">
        <v>81</v>
      </c>
      <c r="D62" s="13">
        <v>90.37</v>
      </c>
      <c r="E62" s="13">
        <v>108.45</v>
      </c>
      <c r="F62" s="13">
        <f t="shared" ca="1" si="5"/>
        <v>0</v>
      </c>
      <c r="G62" s="13">
        <f t="shared" ca="1" si="6"/>
        <v>0</v>
      </c>
      <c r="H62" s="40">
        <f t="shared" si="1"/>
        <v>94.888500000000008</v>
      </c>
      <c r="I62" s="40">
        <f t="shared" si="2"/>
        <v>113.8725</v>
      </c>
      <c r="J62" s="40">
        <f t="shared" ca="1" si="3"/>
        <v>3.4125000000000001</v>
      </c>
      <c r="K62" s="40">
        <f t="shared" ca="1" si="4"/>
        <v>4.0949999999999998</v>
      </c>
      <c r="L62" s="29"/>
      <c r="M62" s="29"/>
      <c r="N62" s="11"/>
      <c r="O62" s="11"/>
      <c r="P62" s="11"/>
    </row>
    <row r="63" spans="1:16" ht="30" x14ac:dyDescent="0.25">
      <c r="A63" s="12" t="s">
        <v>114</v>
      </c>
      <c r="B63" s="12" t="s">
        <v>115</v>
      </c>
      <c r="C63" s="12" t="s">
        <v>81</v>
      </c>
      <c r="D63" s="13">
        <v>162.47999999999999</v>
      </c>
      <c r="E63" s="13">
        <v>194.98</v>
      </c>
      <c r="F63" s="13">
        <f t="shared" ca="1" si="5"/>
        <v>0</v>
      </c>
      <c r="G63" s="13">
        <f t="shared" ca="1" si="6"/>
        <v>0</v>
      </c>
      <c r="H63" s="40">
        <f t="shared" si="1"/>
        <v>170.60399999999998</v>
      </c>
      <c r="I63" s="40">
        <f t="shared" si="2"/>
        <v>204.72899999999998</v>
      </c>
      <c r="J63" s="40">
        <f t="shared" ca="1" si="3"/>
        <v>3.4125000000000001</v>
      </c>
      <c r="K63" s="40">
        <f t="shared" ca="1" si="4"/>
        <v>4.0949999999999998</v>
      </c>
      <c r="L63" s="29"/>
      <c r="M63" s="29"/>
      <c r="N63" s="11"/>
      <c r="O63" s="11"/>
      <c r="P63" s="11"/>
    </row>
    <row r="64" spans="1:16" ht="54" customHeight="1" x14ac:dyDescent="0.25">
      <c r="A64" s="12" t="s">
        <v>116</v>
      </c>
      <c r="B64" s="12" t="s">
        <v>117</v>
      </c>
      <c r="C64" s="12" t="s">
        <v>15</v>
      </c>
      <c r="D64" s="13">
        <v>57.5</v>
      </c>
      <c r="E64" s="13">
        <v>69</v>
      </c>
      <c r="F64" s="13">
        <f t="shared" ca="1" si="5"/>
        <v>0</v>
      </c>
      <c r="G64" s="13">
        <f t="shared" ca="1" si="6"/>
        <v>0</v>
      </c>
      <c r="H64" s="40">
        <f t="shared" si="1"/>
        <v>60.375</v>
      </c>
      <c r="I64" s="40">
        <f t="shared" si="2"/>
        <v>72.45</v>
      </c>
      <c r="J64" s="40">
        <f t="shared" ca="1" si="3"/>
        <v>3.4125000000000001</v>
      </c>
      <c r="K64" s="40">
        <f t="shared" ca="1" si="4"/>
        <v>4.0949999999999998</v>
      </c>
      <c r="L64" s="29"/>
      <c r="M64" s="29"/>
      <c r="N64" s="11"/>
      <c r="O64" s="11"/>
      <c r="P64" s="11"/>
    </row>
    <row r="65" spans="1:16" ht="31.5" customHeight="1" x14ac:dyDescent="0.25">
      <c r="A65" s="17">
        <v>1.2</v>
      </c>
      <c r="B65" s="15" t="s">
        <v>118</v>
      </c>
      <c r="C65" s="15"/>
      <c r="D65" s="13">
        <f t="shared" si="7"/>
        <v>0</v>
      </c>
      <c r="E65" s="13">
        <f t="shared" si="8"/>
        <v>0</v>
      </c>
      <c r="F65" s="13">
        <f t="shared" si="5"/>
        <v>0</v>
      </c>
      <c r="G65" s="13">
        <f t="shared" si="6"/>
        <v>0</v>
      </c>
      <c r="H65" s="40"/>
      <c r="I65" s="40"/>
      <c r="J65" s="40"/>
      <c r="K65" s="40"/>
      <c r="L65" s="29"/>
      <c r="M65" s="29"/>
      <c r="N65" s="11"/>
      <c r="O65" s="11"/>
      <c r="P65" s="11"/>
    </row>
    <row r="66" spans="1:16" ht="38.25" customHeight="1" x14ac:dyDescent="0.25">
      <c r="A66" s="14">
        <v>1.21</v>
      </c>
      <c r="B66" s="15" t="s">
        <v>119</v>
      </c>
      <c r="C66" s="15"/>
      <c r="D66" s="13">
        <f t="shared" ref="D66" si="9">H66*1.1</f>
        <v>0</v>
      </c>
      <c r="E66" s="13">
        <f t="shared" ref="E66" si="10">I66*1.1</f>
        <v>0</v>
      </c>
      <c r="F66" s="13">
        <f t="shared" ref="F66:F69" si="11">J66*1.1</f>
        <v>0</v>
      </c>
      <c r="G66" s="13">
        <f t="shared" ref="G66:G69" si="12">K66*1.1</f>
        <v>0</v>
      </c>
      <c r="H66" s="40"/>
      <c r="I66" s="40"/>
      <c r="J66" s="40"/>
      <c r="K66" s="40"/>
      <c r="L66" s="29"/>
      <c r="M66" s="29"/>
      <c r="N66" s="11"/>
      <c r="O66" s="11"/>
      <c r="P66" s="11"/>
    </row>
    <row r="67" spans="1:16" ht="203.25" customHeight="1" x14ac:dyDescent="0.25">
      <c r="A67" s="12" t="s">
        <v>120</v>
      </c>
      <c r="B67" s="12" t="s">
        <v>121</v>
      </c>
      <c r="C67" s="12" t="s">
        <v>15</v>
      </c>
      <c r="D67" s="13">
        <v>45.64</v>
      </c>
      <c r="E67" s="13">
        <v>54.77</v>
      </c>
      <c r="F67" s="13">
        <f t="shared" ca="1" si="11"/>
        <v>0</v>
      </c>
      <c r="G67" s="13">
        <f t="shared" ca="1" si="12"/>
        <v>0</v>
      </c>
      <c r="H67" s="40">
        <f t="shared" si="1"/>
        <v>47.922000000000004</v>
      </c>
      <c r="I67" s="40">
        <f t="shared" si="2"/>
        <v>57.508500000000005</v>
      </c>
      <c r="J67" s="40">
        <f t="shared" ca="1" si="3"/>
        <v>3.4125000000000001</v>
      </c>
      <c r="K67" s="40">
        <f t="shared" ca="1" si="4"/>
        <v>4.0949999999999998</v>
      </c>
      <c r="L67" s="29"/>
      <c r="M67" s="29"/>
      <c r="N67" s="11"/>
      <c r="O67" s="11"/>
      <c r="P67" s="11"/>
    </row>
    <row r="68" spans="1:16" ht="27.75" customHeight="1" x14ac:dyDescent="0.25">
      <c r="A68" s="12" t="s">
        <v>122</v>
      </c>
      <c r="B68" s="12" t="s">
        <v>123</v>
      </c>
      <c r="C68" s="12" t="s">
        <v>15</v>
      </c>
      <c r="D68" s="13">
        <v>49.83</v>
      </c>
      <c r="E68" s="13">
        <v>59.8</v>
      </c>
      <c r="F68" s="13">
        <f t="shared" ca="1" si="11"/>
        <v>0</v>
      </c>
      <c r="G68" s="13">
        <f t="shared" ca="1" si="12"/>
        <v>0</v>
      </c>
      <c r="H68" s="40">
        <f t="shared" si="1"/>
        <v>52.3215</v>
      </c>
      <c r="I68" s="40">
        <f t="shared" si="2"/>
        <v>62.79</v>
      </c>
      <c r="J68" s="40">
        <f t="shared" ca="1" si="3"/>
        <v>3.4125000000000001</v>
      </c>
      <c r="K68" s="40">
        <f t="shared" ca="1" si="4"/>
        <v>4.0949999999999998</v>
      </c>
      <c r="L68" s="29"/>
      <c r="M68" s="29"/>
      <c r="N68" s="11"/>
      <c r="O68" s="11"/>
      <c r="P68" s="11"/>
    </row>
    <row r="69" spans="1:16" ht="24.75" customHeight="1" x14ac:dyDescent="0.25">
      <c r="A69" s="12" t="s">
        <v>124</v>
      </c>
      <c r="B69" s="12" t="s">
        <v>125</v>
      </c>
      <c r="C69" s="12" t="s">
        <v>15</v>
      </c>
      <c r="D69" s="13">
        <v>51.11</v>
      </c>
      <c r="E69" s="13">
        <v>61.33</v>
      </c>
      <c r="F69" s="13">
        <f t="shared" ca="1" si="11"/>
        <v>0</v>
      </c>
      <c r="G69" s="13">
        <f t="shared" ca="1" si="12"/>
        <v>0</v>
      </c>
      <c r="H69" s="40">
        <f t="shared" si="1"/>
        <v>53.665500000000002</v>
      </c>
      <c r="I69" s="40">
        <f t="shared" si="2"/>
        <v>64.396500000000003</v>
      </c>
      <c r="J69" s="40">
        <f t="shared" ca="1" si="3"/>
        <v>3.4125000000000001</v>
      </c>
      <c r="K69" s="40">
        <f t="shared" ca="1" si="4"/>
        <v>4.0949999999999998</v>
      </c>
      <c r="L69" s="29"/>
      <c r="M69" s="29"/>
      <c r="N69" s="11"/>
      <c r="O69" s="11"/>
      <c r="P69" s="11"/>
    </row>
    <row r="70" spans="1:16" x14ac:dyDescent="0.25">
      <c r="A70" s="14">
        <v>2.1</v>
      </c>
      <c r="B70" s="15" t="s">
        <v>126</v>
      </c>
      <c r="C70" s="15"/>
      <c r="D70" s="13">
        <f>H70*1.05</f>
        <v>0</v>
      </c>
      <c r="E70" s="15"/>
      <c r="F70" s="15"/>
      <c r="G70" s="15"/>
      <c r="H70" s="40"/>
      <c r="I70" s="40"/>
      <c r="J70" s="40"/>
      <c r="K70" s="40"/>
      <c r="L70" s="29"/>
      <c r="M70" s="29"/>
      <c r="N70" s="11"/>
      <c r="O70" s="11"/>
      <c r="P70" s="11"/>
    </row>
    <row r="71" spans="1:16" x14ac:dyDescent="0.25">
      <c r="A71" s="12" t="s">
        <v>127</v>
      </c>
      <c r="B71" s="12" t="s">
        <v>128</v>
      </c>
      <c r="C71" s="12">
        <v>0</v>
      </c>
      <c r="D71" s="13">
        <f t="shared" ref="D71:D133" si="13">H71*1.05</f>
        <v>0</v>
      </c>
      <c r="E71" s="12"/>
      <c r="F71" s="12"/>
      <c r="G71" s="12"/>
      <c r="H71" s="40"/>
      <c r="I71" s="40"/>
      <c r="J71" s="40"/>
      <c r="K71" s="40"/>
      <c r="L71" s="29"/>
      <c r="M71" s="29"/>
      <c r="N71" s="11"/>
      <c r="O71" s="11"/>
      <c r="P71" s="11"/>
    </row>
    <row r="72" spans="1:16" ht="51" customHeight="1" x14ac:dyDescent="0.25">
      <c r="A72" s="12" t="s">
        <v>129</v>
      </c>
      <c r="B72" s="12" t="s">
        <v>130</v>
      </c>
      <c r="C72" s="12" t="s">
        <v>131</v>
      </c>
      <c r="D72" s="13">
        <v>5.21</v>
      </c>
      <c r="E72" s="13">
        <v>6.25</v>
      </c>
      <c r="F72" s="42">
        <v>2.2799999999999998</v>
      </c>
      <c r="G72" s="42">
        <v>2.74</v>
      </c>
      <c r="H72" s="40">
        <f t="shared" si="1"/>
        <v>5.4705000000000004</v>
      </c>
      <c r="I72" s="40">
        <f t="shared" si="2"/>
        <v>6.5625</v>
      </c>
      <c r="J72" s="40">
        <f t="shared" si="3"/>
        <v>2.3939999999999997</v>
      </c>
      <c r="K72" s="40">
        <f t="shared" si="4"/>
        <v>2.8770000000000002</v>
      </c>
      <c r="L72" s="29"/>
      <c r="M72" s="29"/>
      <c r="N72" s="11"/>
      <c r="O72" s="11"/>
      <c r="P72" s="11"/>
    </row>
    <row r="73" spans="1:16" x14ac:dyDescent="0.25">
      <c r="A73" s="15" t="s">
        <v>132</v>
      </c>
      <c r="B73" s="15" t="s">
        <v>133</v>
      </c>
      <c r="C73" s="15" t="s">
        <v>131</v>
      </c>
      <c r="D73" s="13">
        <f t="shared" si="13"/>
        <v>0</v>
      </c>
      <c r="E73" s="13">
        <f t="shared" ref="E73" si="14">I73</f>
        <v>0</v>
      </c>
      <c r="F73" s="13">
        <f t="shared" ref="F73" si="15">J73</f>
        <v>0</v>
      </c>
      <c r="G73" s="13">
        <f t="shared" ref="G73" si="16">K73</f>
        <v>0</v>
      </c>
      <c r="H73" s="40"/>
      <c r="I73" s="40"/>
      <c r="J73" s="40"/>
      <c r="K73" s="40"/>
      <c r="L73" s="29"/>
      <c r="M73" s="29"/>
      <c r="N73" s="11"/>
      <c r="O73" s="11"/>
      <c r="P73" s="11"/>
    </row>
    <row r="74" spans="1:16" ht="93.75" customHeight="1" x14ac:dyDescent="0.25">
      <c r="A74" s="12" t="s">
        <v>134</v>
      </c>
      <c r="B74" s="12" t="s">
        <v>135</v>
      </c>
      <c r="C74" s="12" t="s">
        <v>131</v>
      </c>
      <c r="D74" s="13">
        <v>1.57</v>
      </c>
      <c r="E74" s="13">
        <v>1.89</v>
      </c>
      <c r="F74" s="13">
        <v>1.57</v>
      </c>
      <c r="G74" s="13">
        <v>1.89</v>
      </c>
      <c r="H74" s="40">
        <f t="shared" si="1"/>
        <v>1.6485000000000001</v>
      </c>
      <c r="I74" s="40">
        <f t="shared" si="2"/>
        <v>1.9844999999999999</v>
      </c>
      <c r="J74" s="40">
        <f t="shared" si="3"/>
        <v>1.6485000000000001</v>
      </c>
      <c r="K74" s="40">
        <f t="shared" si="4"/>
        <v>1.9844999999999999</v>
      </c>
      <c r="L74" s="29"/>
      <c r="M74" s="29"/>
      <c r="N74" s="11"/>
      <c r="O74" s="11"/>
      <c r="P74" s="11"/>
    </row>
    <row r="75" spans="1:16" ht="64.5" customHeight="1" x14ac:dyDescent="0.25">
      <c r="A75" s="12" t="s">
        <v>136</v>
      </c>
      <c r="B75" s="12" t="s">
        <v>137</v>
      </c>
      <c r="C75" s="12" t="s">
        <v>131</v>
      </c>
      <c r="D75" s="13">
        <v>2.19</v>
      </c>
      <c r="E75" s="13">
        <v>2.63</v>
      </c>
      <c r="F75" s="13">
        <v>1.88</v>
      </c>
      <c r="G75" s="13">
        <v>2.2599999999999998</v>
      </c>
      <c r="H75" s="40">
        <f t="shared" si="1"/>
        <v>2.2995000000000001</v>
      </c>
      <c r="I75" s="40">
        <f t="shared" si="2"/>
        <v>2.7614999999999998</v>
      </c>
      <c r="J75" s="40">
        <f t="shared" si="3"/>
        <v>1.974</v>
      </c>
      <c r="K75" s="40">
        <f t="shared" si="4"/>
        <v>2.3729999999999998</v>
      </c>
      <c r="L75" s="29"/>
      <c r="M75" s="29"/>
      <c r="N75" s="11"/>
      <c r="O75" s="11"/>
      <c r="P75" s="11"/>
    </row>
    <row r="76" spans="1:16" ht="45" x14ac:dyDescent="0.25">
      <c r="A76" s="12" t="s">
        <v>138</v>
      </c>
      <c r="B76" s="12" t="s">
        <v>139</v>
      </c>
      <c r="C76" s="12" t="s">
        <v>131</v>
      </c>
      <c r="D76" s="13">
        <v>2.48</v>
      </c>
      <c r="E76" s="13">
        <v>2.98</v>
      </c>
      <c r="F76" s="13">
        <v>1.88</v>
      </c>
      <c r="G76" s="13">
        <v>2.2599999999999998</v>
      </c>
      <c r="H76" s="40">
        <f t="shared" si="1"/>
        <v>2.6040000000000001</v>
      </c>
      <c r="I76" s="40">
        <f t="shared" si="2"/>
        <v>3.129</v>
      </c>
      <c r="J76" s="40">
        <f t="shared" si="3"/>
        <v>1.974</v>
      </c>
      <c r="K76" s="40">
        <f t="shared" si="4"/>
        <v>2.3729999999999998</v>
      </c>
      <c r="L76" s="29"/>
      <c r="M76" s="29"/>
      <c r="N76" s="11"/>
      <c r="O76" s="11"/>
      <c r="P76" s="11"/>
    </row>
    <row r="77" spans="1:16" ht="30" x14ac:dyDescent="0.25">
      <c r="A77" s="12" t="s">
        <v>140</v>
      </c>
      <c r="B77" s="12" t="s">
        <v>141</v>
      </c>
      <c r="C77" s="12" t="s">
        <v>131</v>
      </c>
      <c r="D77" s="13">
        <v>2.48</v>
      </c>
      <c r="E77" s="13">
        <v>2.98</v>
      </c>
      <c r="F77" s="13">
        <v>2.2599999999999998</v>
      </c>
      <c r="G77" s="13">
        <v>2.71</v>
      </c>
      <c r="H77" s="40">
        <f t="shared" si="1"/>
        <v>2.6040000000000001</v>
      </c>
      <c r="I77" s="40">
        <f t="shared" si="2"/>
        <v>3.129</v>
      </c>
      <c r="J77" s="40">
        <f t="shared" si="3"/>
        <v>2.3729999999999998</v>
      </c>
      <c r="K77" s="40">
        <f t="shared" si="4"/>
        <v>2.8454999999999999</v>
      </c>
      <c r="L77" s="29"/>
      <c r="M77" s="29"/>
      <c r="N77" s="11"/>
      <c r="O77" s="11"/>
      <c r="P77" s="11"/>
    </row>
    <row r="78" spans="1:16" ht="51" customHeight="1" x14ac:dyDescent="0.25">
      <c r="A78" s="12" t="s">
        <v>142</v>
      </c>
      <c r="B78" s="12" t="s">
        <v>143</v>
      </c>
      <c r="C78" s="12" t="s">
        <v>131</v>
      </c>
      <c r="D78" s="13">
        <v>2.48</v>
      </c>
      <c r="E78" s="13">
        <v>2.98</v>
      </c>
      <c r="F78" s="13">
        <v>1.1299999999999999</v>
      </c>
      <c r="G78" s="13">
        <v>1.35</v>
      </c>
      <c r="H78" s="40">
        <f t="shared" si="1"/>
        <v>2.6040000000000001</v>
      </c>
      <c r="I78" s="40">
        <f t="shared" si="2"/>
        <v>3.129</v>
      </c>
      <c r="J78" s="40">
        <f t="shared" si="3"/>
        <v>1.1864999999999999</v>
      </c>
      <c r="K78" s="40">
        <f t="shared" si="4"/>
        <v>1.4175000000000002</v>
      </c>
      <c r="L78" s="29"/>
      <c r="M78" s="29"/>
      <c r="N78" s="11"/>
      <c r="O78" s="11"/>
      <c r="P78" s="11"/>
    </row>
    <row r="79" spans="1:16" ht="36.75" customHeight="1" x14ac:dyDescent="0.25">
      <c r="A79" s="12" t="s">
        <v>144</v>
      </c>
      <c r="B79" s="12" t="s">
        <v>145</v>
      </c>
      <c r="C79" s="12" t="s">
        <v>131</v>
      </c>
      <c r="D79" s="13">
        <v>2.48</v>
      </c>
      <c r="E79" s="13">
        <v>2.98</v>
      </c>
      <c r="F79" s="13">
        <v>1.1299999999999999</v>
      </c>
      <c r="G79" s="13">
        <v>1.35</v>
      </c>
      <c r="H79" s="40">
        <f t="shared" si="1"/>
        <v>2.6040000000000001</v>
      </c>
      <c r="I79" s="40">
        <f t="shared" si="2"/>
        <v>3.129</v>
      </c>
      <c r="J79" s="40">
        <f t="shared" si="3"/>
        <v>1.1864999999999999</v>
      </c>
      <c r="K79" s="40">
        <f t="shared" si="4"/>
        <v>1.4175000000000002</v>
      </c>
      <c r="L79" s="29"/>
      <c r="M79" s="29"/>
      <c r="N79" s="11"/>
      <c r="O79" s="11"/>
      <c r="P79" s="11"/>
    </row>
    <row r="80" spans="1:16" ht="21" customHeight="1" x14ac:dyDescent="0.25">
      <c r="A80" s="12" t="s">
        <v>146</v>
      </c>
      <c r="B80" s="12" t="s">
        <v>147</v>
      </c>
      <c r="C80" s="12" t="s">
        <v>131</v>
      </c>
      <c r="D80" s="13">
        <v>3.54</v>
      </c>
      <c r="E80" s="13">
        <v>4.25</v>
      </c>
      <c r="F80" s="13">
        <v>2.2599999999999998</v>
      </c>
      <c r="G80" s="13">
        <v>2.71</v>
      </c>
      <c r="H80" s="40">
        <f t="shared" si="1"/>
        <v>3.7170000000000001</v>
      </c>
      <c r="I80" s="40">
        <f t="shared" si="2"/>
        <v>4.4625000000000004</v>
      </c>
      <c r="J80" s="40">
        <f t="shared" si="3"/>
        <v>2.3729999999999998</v>
      </c>
      <c r="K80" s="40">
        <f t="shared" si="4"/>
        <v>2.8454999999999999</v>
      </c>
      <c r="L80" s="29"/>
      <c r="M80" s="29"/>
      <c r="N80" s="11"/>
      <c r="O80" s="11"/>
      <c r="P80" s="11"/>
    </row>
    <row r="81" spans="1:16" ht="27.75" customHeight="1" x14ac:dyDescent="0.25">
      <c r="A81" s="12" t="s">
        <v>148</v>
      </c>
      <c r="B81" s="12" t="s">
        <v>149</v>
      </c>
      <c r="C81" s="12" t="s">
        <v>131</v>
      </c>
      <c r="D81" s="13">
        <v>2.48</v>
      </c>
      <c r="E81" s="13">
        <v>2.98</v>
      </c>
      <c r="F81" s="13">
        <v>1.1299999999999999</v>
      </c>
      <c r="G81" s="13">
        <v>1.35</v>
      </c>
      <c r="H81" s="40">
        <f t="shared" si="1"/>
        <v>2.6040000000000001</v>
      </c>
      <c r="I81" s="40">
        <f t="shared" si="2"/>
        <v>3.129</v>
      </c>
      <c r="J81" s="40">
        <f t="shared" si="3"/>
        <v>1.1864999999999999</v>
      </c>
      <c r="K81" s="40">
        <f t="shared" si="4"/>
        <v>1.4175000000000002</v>
      </c>
      <c r="L81" s="29"/>
      <c r="M81" s="29"/>
      <c r="N81" s="11"/>
      <c r="O81" s="11"/>
      <c r="P81" s="11"/>
    </row>
    <row r="82" spans="1:16" ht="32.25" customHeight="1" x14ac:dyDescent="0.25">
      <c r="A82" s="12" t="s">
        <v>150</v>
      </c>
      <c r="B82" s="12" t="s">
        <v>151</v>
      </c>
      <c r="C82" s="12" t="s">
        <v>131</v>
      </c>
      <c r="D82" s="13">
        <v>3.03</v>
      </c>
      <c r="E82" s="13">
        <v>3.63</v>
      </c>
      <c r="F82" s="13">
        <v>1.62</v>
      </c>
      <c r="G82" s="13">
        <v>1.95</v>
      </c>
      <c r="H82" s="40">
        <f t="shared" ref="H82:H144" si="17">D82*1.05</f>
        <v>3.1814999999999998</v>
      </c>
      <c r="I82" s="40">
        <f t="shared" ref="I82:I144" si="18">E82*1.05</f>
        <v>3.8115000000000001</v>
      </c>
      <c r="J82" s="40">
        <f t="shared" ref="J82:J144" si="19">F82*1.05</f>
        <v>1.7010000000000003</v>
      </c>
      <c r="K82" s="40">
        <f t="shared" ref="K82:K144" si="20">G82*1.05</f>
        <v>2.0474999999999999</v>
      </c>
      <c r="L82" s="29"/>
      <c r="M82" s="29"/>
      <c r="N82" s="11"/>
      <c r="O82" s="11"/>
      <c r="P82" s="11"/>
    </row>
    <row r="83" spans="1:16" ht="21.75" customHeight="1" x14ac:dyDescent="0.25">
      <c r="A83" s="12" t="s">
        <v>152</v>
      </c>
      <c r="B83" s="12" t="s">
        <v>153</v>
      </c>
      <c r="C83" s="12" t="s">
        <v>131</v>
      </c>
      <c r="D83" s="13">
        <v>3.03</v>
      </c>
      <c r="E83" s="13">
        <v>3.63</v>
      </c>
      <c r="F83" s="13">
        <v>0.95</v>
      </c>
      <c r="G83" s="13">
        <v>1.1399999999999999</v>
      </c>
      <c r="H83" s="40">
        <f t="shared" si="17"/>
        <v>3.1814999999999998</v>
      </c>
      <c r="I83" s="40">
        <f t="shared" si="18"/>
        <v>3.8115000000000001</v>
      </c>
      <c r="J83" s="40">
        <f t="shared" si="19"/>
        <v>0.99749999999999994</v>
      </c>
      <c r="K83" s="40">
        <f t="shared" si="20"/>
        <v>1.1969999999999998</v>
      </c>
      <c r="L83" s="29"/>
      <c r="M83" s="29"/>
      <c r="N83" s="11"/>
      <c r="O83" s="11"/>
      <c r="P83" s="11"/>
    </row>
    <row r="84" spans="1:16" ht="24" customHeight="1" x14ac:dyDescent="0.25">
      <c r="A84" s="12" t="s">
        <v>154</v>
      </c>
      <c r="B84" s="12" t="s">
        <v>155</v>
      </c>
      <c r="C84" s="12" t="s">
        <v>131</v>
      </c>
      <c r="D84" s="13">
        <v>3.03</v>
      </c>
      <c r="E84" s="13">
        <v>3.63</v>
      </c>
      <c r="F84" s="13">
        <v>1.62</v>
      </c>
      <c r="G84" s="13">
        <v>1.95</v>
      </c>
      <c r="H84" s="40">
        <f t="shared" si="17"/>
        <v>3.1814999999999998</v>
      </c>
      <c r="I84" s="40">
        <f t="shared" si="18"/>
        <v>3.8115000000000001</v>
      </c>
      <c r="J84" s="40">
        <f t="shared" si="19"/>
        <v>1.7010000000000003</v>
      </c>
      <c r="K84" s="40">
        <f t="shared" si="20"/>
        <v>2.0474999999999999</v>
      </c>
      <c r="L84" s="29"/>
      <c r="M84" s="29"/>
      <c r="N84" s="11"/>
      <c r="O84" s="11"/>
      <c r="P84" s="11"/>
    </row>
    <row r="85" spans="1:16" x14ac:dyDescent="0.25">
      <c r="A85" s="15" t="s">
        <v>156</v>
      </c>
      <c r="B85" s="15" t="s">
        <v>157</v>
      </c>
      <c r="C85" s="15"/>
      <c r="D85" s="13">
        <f t="shared" si="13"/>
        <v>0</v>
      </c>
      <c r="E85" s="13">
        <f t="shared" ref="E85:E133" si="21">I85*1.05</f>
        <v>0</v>
      </c>
      <c r="F85" s="13">
        <f t="shared" ref="F85:F133" si="22">J85*1.05</f>
        <v>0</v>
      </c>
      <c r="G85" s="13">
        <f t="shared" ref="G85:G133" si="23">K85*1.05</f>
        <v>0</v>
      </c>
      <c r="H85" s="40"/>
      <c r="I85" s="40"/>
      <c r="J85" s="40"/>
      <c r="K85" s="40"/>
      <c r="L85" s="29"/>
      <c r="M85" s="29"/>
      <c r="N85" s="11"/>
      <c r="O85" s="11"/>
      <c r="P85" s="11"/>
    </row>
    <row r="86" spans="1:16" ht="36.75" customHeight="1" x14ac:dyDescent="0.25">
      <c r="A86" s="12" t="s">
        <v>158</v>
      </c>
      <c r="B86" s="12" t="s">
        <v>159</v>
      </c>
      <c r="C86" s="12" t="s">
        <v>131</v>
      </c>
      <c r="D86" s="13">
        <v>2.67</v>
      </c>
      <c r="E86" s="13">
        <v>3.2</v>
      </c>
      <c r="F86" s="13">
        <v>2.7</v>
      </c>
      <c r="G86" s="13">
        <v>3.25</v>
      </c>
      <c r="H86" s="40">
        <f t="shared" si="17"/>
        <v>2.8035000000000001</v>
      </c>
      <c r="I86" s="40">
        <f t="shared" si="18"/>
        <v>3.3600000000000003</v>
      </c>
      <c r="J86" s="40">
        <f t="shared" si="19"/>
        <v>2.8350000000000004</v>
      </c>
      <c r="K86" s="40">
        <f t="shared" si="20"/>
        <v>3.4125000000000001</v>
      </c>
      <c r="L86" s="29"/>
      <c r="M86" s="29"/>
      <c r="N86" s="11"/>
      <c r="O86" s="11"/>
      <c r="P86" s="11"/>
    </row>
    <row r="87" spans="1:16" x14ac:dyDescent="0.25">
      <c r="A87" s="15" t="s">
        <v>160</v>
      </c>
      <c r="B87" s="15" t="s">
        <v>161</v>
      </c>
      <c r="C87" s="15"/>
      <c r="D87" s="13">
        <f t="shared" si="13"/>
        <v>0</v>
      </c>
      <c r="E87" s="13">
        <f t="shared" si="21"/>
        <v>0</v>
      </c>
      <c r="F87" s="13">
        <f t="shared" si="22"/>
        <v>0</v>
      </c>
      <c r="G87" s="13">
        <f t="shared" si="23"/>
        <v>0</v>
      </c>
      <c r="H87" s="40"/>
      <c r="I87" s="40"/>
      <c r="J87" s="40"/>
      <c r="K87" s="40"/>
      <c r="L87" s="29"/>
      <c r="M87" s="29"/>
      <c r="N87" s="11"/>
      <c r="O87" s="11"/>
      <c r="P87" s="11"/>
    </row>
    <row r="88" spans="1:16" ht="21" customHeight="1" x14ac:dyDescent="0.25">
      <c r="A88" s="12" t="s">
        <v>162</v>
      </c>
      <c r="B88" s="12" t="s">
        <v>163</v>
      </c>
      <c r="C88" s="12" t="s">
        <v>131</v>
      </c>
      <c r="D88" s="13">
        <v>2.19</v>
      </c>
      <c r="E88" s="13">
        <v>2.63</v>
      </c>
      <c r="F88" s="13">
        <v>2.19</v>
      </c>
      <c r="G88" s="13">
        <v>2.63</v>
      </c>
      <c r="H88" s="40">
        <f t="shared" si="17"/>
        <v>2.2995000000000001</v>
      </c>
      <c r="I88" s="40">
        <f t="shared" si="18"/>
        <v>2.7614999999999998</v>
      </c>
      <c r="J88" s="40">
        <f t="shared" si="19"/>
        <v>2.2995000000000001</v>
      </c>
      <c r="K88" s="40">
        <f t="shared" si="20"/>
        <v>2.7614999999999998</v>
      </c>
      <c r="L88" s="29"/>
      <c r="M88" s="29"/>
      <c r="N88" s="11"/>
      <c r="O88" s="11"/>
      <c r="P88" s="11"/>
    </row>
    <row r="89" spans="1:16" ht="34.5" customHeight="1" x14ac:dyDescent="0.25">
      <c r="A89" s="12" t="s">
        <v>164</v>
      </c>
      <c r="B89" s="12" t="s">
        <v>165</v>
      </c>
      <c r="C89" s="12" t="s">
        <v>131</v>
      </c>
      <c r="D89" s="13">
        <v>2.19</v>
      </c>
      <c r="E89" s="13">
        <v>2.63</v>
      </c>
      <c r="F89" s="13">
        <v>2.19</v>
      </c>
      <c r="G89" s="13">
        <v>2.63</v>
      </c>
      <c r="H89" s="40">
        <f t="shared" si="17"/>
        <v>2.2995000000000001</v>
      </c>
      <c r="I89" s="40">
        <f t="shared" si="18"/>
        <v>2.7614999999999998</v>
      </c>
      <c r="J89" s="40">
        <f t="shared" si="19"/>
        <v>2.2995000000000001</v>
      </c>
      <c r="K89" s="40">
        <f t="shared" si="20"/>
        <v>2.7614999999999998</v>
      </c>
      <c r="L89" s="29"/>
      <c r="M89" s="29"/>
      <c r="N89" s="11"/>
      <c r="O89" s="11"/>
      <c r="P89" s="11"/>
    </row>
    <row r="90" spans="1:16" ht="51.75" customHeight="1" x14ac:dyDescent="0.25">
      <c r="A90" s="12" t="s">
        <v>166</v>
      </c>
      <c r="B90" s="12" t="s">
        <v>167</v>
      </c>
      <c r="C90" s="12" t="s">
        <v>131</v>
      </c>
      <c r="D90" s="13">
        <f t="shared" ca="1" si="13"/>
        <v>0</v>
      </c>
      <c r="E90" s="13">
        <f t="shared" ca="1" si="21"/>
        <v>0</v>
      </c>
      <c r="F90" s="13">
        <f t="shared" ca="1" si="22"/>
        <v>0</v>
      </c>
      <c r="G90" s="13">
        <f t="shared" ca="1" si="23"/>
        <v>0</v>
      </c>
      <c r="H90" s="40">
        <f t="shared" ca="1" si="17"/>
        <v>5.9850000000000003</v>
      </c>
      <c r="I90" s="40">
        <f t="shared" ca="1" si="18"/>
        <v>7.1820000000000004</v>
      </c>
      <c r="J90" s="40">
        <f t="shared" ca="1" si="19"/>
        <v>3.4125000000000001</v>
      </c>
      <c r="K90" s="40">
        <f t="shared" ca="1" si="20"/>
        <v>4.0949999999999998</v>
      </c>
      <c r="L90" s="29"/>
      <c r="M90" s="29"/>
      <c r="N90" s="11"/>
      <c r="O90" s="11"/>
      <c r="P90" s="11"/>
    </row>
    <row r="91" spans="1:16" ht="36.75" customHeight="1" x14ac:dyDescent="0.25">
      <c r="A91" s="12" t="s">
        <v>168</v>
      </c>
      <c r="B91" s="12" t="s">
        <v>169</v>
      </c>
      <c r="C91" s="12" t="s">
        <v>131</v>
      </c>
      <c r="D91" s="13">
        <v>3.91</v>
      </c>
      <c r="E91" s="13">
        <v>4.6900000000000004</v>
      </c>
      <c r="F91" s="13">
        <v>3.91</v>
      </c>
      <c r="G91" s="13">
        <v>4.6900000000000004</v>
      </c>
      <c r="H91" s="40">
        <f t="shared" si="17"/>
        <v>4.1055000000000001</v>
      </c>
      <c r="I91" s="40">
        <f t="shared" si="18"/>
        <v>4.924500000000001</v>
      </c>
      <c r="J91" s="40">
        <f t="shared" si="19"/>
        <v>4.1055000000000001</v>
      </c>
      <c r="K91" s="40">
        <f t="shared" si="20"/>
        <v>4.924500000000001</v>
      </c>
      <c r="L91" s="29"/>
      <c r="M91" s="29"/>
      <c r="N91" s="11"/>
      <c r="O91" s="11"/>
      <c r="P91" s="11"/>
    </row>
    <row r="92" spans="1:16" ht="32.25" customHeight="1" x14ac:dyDescent="0.25">
      <c r="A92" s="15" t="s">
        <v>170</v>
      </c>
      <c r="B92" s="15" t="s">
        <v>171</v>
      </c>
      <c r="C92" s="15"/>
      <c r="D92" s="13">
        <f t="shared" si="13"/>
        <v>0</v>
      </c>
      <c r="E92" s="13">
        <f t="shared" si="21"/>
        <v>0</v>
      </c>
      <c r="F92" s="13">
        <f t="shared" si="22"/>
        <v>0</v>
      </c>
      <c r="G92" s="13">
        <f t="shared" si="23"/>
        <v>0</v>
      </c>
      <c r="H92" s="40"/>
      <c r="I92" s="40"/>
      <c r="J92" s="40"/>
      <c r="K92" s="40"/>
      <c r="L92" s="29"/>
      <c r="M92" s="29"/>
      <c r="N92" s="11"/>
      <c r="O92" s="11"/>
      <c r="P92" s="11"/>
    </row>
    <row r="93" spans="1:16" ht="30" customHeight="1" x14ac:dyDescent="0.25">
      <c r="A93" s="12" t="s">
        <v>172</v>
      </c>
      <c r="B93" s="12" t="s">
        <v>173</v>
      </c>
      <c r="C93" s="12" t="s">
        <v>131</v>
      </c>
      <c r="D93" s="13">
        <v>4.9800000000000004</v>
      </c>
      <c r="E93" s="13">
        <v>5.97</v>
      </c>
      <c r="F93" s="13">
        <v>3.45</v>
      </c>
      <c r="G93" s="13">
        <v>4.13</v>
      </c>
      <c r="H93" s="40">
        <f t="shared" si="17"/>
        <v>5.229000000000001</v>
      </c>
      <c r="I93" s="40">
        <f t="shared" si="18"/>
        <v>6.2685000000000004</v>
      </c>
      <c r="J93" s="40">
        <f t="shared" si="19"/>
        <v>3.6225000000000005</v>
      </c>
      <c r="K93" s="40">
        <f t="shared" si="20"/>
        <v>4.3365</v>
      </c>
      <c r="L93" s="29"/>
      <c r="M93" s="29"/>
      <c r="N93" s="11"/>
      <c r="O93" s="11"/>
      <c r="P93" s="11"/>
    </row>
    <row r="94" spans="1:16" ht="36" customHeight="1" x14ac:dyDescent="0.25">
      <c r="A94" s="12" t="s">
        <v>174</v>
      </c>
      <c r="B94" s="12" t="s">
        <v>175</v>
      </c>
      <c r="C94" s="12" t="s">
        <v>131</v>
      </c>
      <c r="D94" s="13">
        <v>5.21</v>
      </c>
      <c r="E94" s="13">
        <v>6.26</v>
      </c>
      <c r="F94" s="13">
        <v>3.01</v>
      </c>
      <c r="G94" s="13">
        <v>3.61</v>
      </c>
      <c r="H94" s="40">
        <f t="shared" si="17"/>
        <v>5.4705000000000004</v>
      </c>
      <c r="I94" s="40">
        <f t="shared" si="18"/>
        <v>6.5730000000000004</v>
      </c>
      <c r="J94" s="40">
        <f t="shared" si="19"/>
        <v>3.1604999999999999</v>
      </c>
      <c r="K94" s="40">
        <f t="shared" si="20"/>
        <v>3.7905000000000002</v>
      </c>
      <c r="L94" s="29"/>
      <c r="M94" s="29"/>
      <c r="N94" s="11"/>
      <c r="O94" s="11"/>
      <c r="P94" s="11"/>
    </row>
    <row r="95" spans="1:16" ht="46.5" customHeight="1" x14ac:dyDescent="0.25">
      <c r="A95" s="15" t="s">
        <v>176</v>
      </c>
      <c r="B95" s="15" t="s">
        <v>177</v>
      </c>
      <c r="C95" s="15"/>
      <c r="D95" s="13">
        <f t="shared" si="13"/>
        <v>0</v>
      </c>
      <c r="E95" s="13">
        <f t="shared" si="21"/>
        <v>0</v>
      </c>
      <c r="F95" s="13">
        <f t="shared" si="22"/>
        <v>0</v>
      </c>
      <c r="G95" s="13">
        <f t="shared" si="23"/>
        <v>0</v>
      </c>
      <c r="H95" s="40"/>
      <c r="I95" s="40"/>
      <c r="J95" s="40"/>
      <c r="K95" s="40"/>
      <c r="L95" s="29"/>
      <c r="M95" s="29"/>
      <c r="N95" s="11"/>
      <c r="O95" s="11"/>
      <c r="P95" s="11"/>
    </row>
    <row r="96" spans="1:16" ht="42.75" customHeight="1" x14ac:dyDescent="0.25">
      <c r="A96" s="12" t="s">
        <v>178</v>
      </c>
      <c r="B96" s="12" t="s">
        <v>179</v>
      </c>
      <c r="C96" s="12" t="s">
        <v>131</v>
      </c>
      <c r="D96" s="13">
        <v>5.21</v>
      </c>
      <c r="E96" s="13">
        <v>6.25</v>
      </c>
      <c r="F96" s="13">
        <v>3.25</v>
      </c>
      <c r="G96" s="13">
        <v>3.89</v>
      </c>
      <c r="H96" s="40">
        <f t="shared" si="17"/>
        <v>5.4705000000000004</v>
      </c>
      <c r="I96" s="40">
        <f t="shared" si="18"/>
        <v>6.5625</v>
      </c>
      <c r="J96" s="40">
        <f t="shared" si="19"/>
        <v>3.4125000000000001</v>
      </c>
      <c r="K96" s="40">
        <f t="shared" si="20"/>
        <v>4.0845000000000002</v>
      </c>
      <c r="L96" s="29"/>
      <c r="M96" s="29"/>
      <c r="N96" s="11"/>
      <c r="O96" s="11"/>
      <c r="P96" s="11"/>
    </row>
    <row r="97" spans="1:16" ht="33" customHeight="1" x14ac:dyDescent="0.25">
      <c r="A97" s="12" t="s">
        <v>180</v>
      </c>
      <c r="B97" s="12" t="s">
        <v>181</v>
      </c>
      <c r="C97" s="12" t="s">
        <v>131</v>
      </c>
      <c r="D97" s="13">
        <v>4.1100000000000003</v>
      </c>
      <c r="E97" s="13">
        <v>4.93</v>
      </c>
      <c r="F97" s="13">
        <v>2.61</v>
      </c>
      <c r="G97" s="13">
        <v>3.13</v>
      </c>
      <c r="H97" s="40">
        <f t="shared" si="17"/>
        <v>4.3155000000000001</v>
      </c>
      <c r="I97" s="40">
        <f t="shared" si="18"/>
        <v>5.1764999999999999</v>
      </c>
      <c r="J97" s="40">
        <f t="shared" si="19"/>
        <v>2.7404999999999999</v>
      </c>
      <c r="K97" s="40">
        <f t="shared" si="20"/>
        <v>3.2865000000000002</v>
      </c>
      <c r="L97" s="30"/>
      <c r="M97" s="30"/>
      <c r="N97" s="1"/>
      <c r="O97" s="1"/>
      <c r="P97" s="1"/>
    </row>
    <row r="98" spans="1:16" x14ac:dyDescent="0.25">
      <c r="A98" s="15" t="s">
        <v>182</v>
      </c>
      <c r="B98" s="15" t="s">
        <v>183</v>
      </c>
      <c r="C98" s="15"/>
      <c r="D98" s="13">
        <f t="shared" si="13"/>
        <v>0</v>
      </c>
      <c r="E98" s="13">
        <f t="shared" si="21"/>
        <v>0</v>
      </c>
      <c r="F98" s="13">
        <f t="shared" si="22"/>
        <v>0</v>
      </c>
      <c r="G98" s="13">
        <f t="shared" si="23"/>
        <v>0</v>
      </c>
      <c r="H98" s="40"/>
      <c r="I98" s="40"/>
      <c r="J98" s="40"/>
      <c r="K98" s="40"/>
      <c r="L98" s="30"/>
      <c r="M98" s="30"/>
      <c r="N98" s="1"/>
      <c r="O98" s="1"/>
      <c r="P98" s="1"/>
    </row>
    <row r="99" spans="1:16" ht="30.75" customHeight="1" x14ac:dyDescent="0.25">
      <c r="A99" s="12" t="s">
        <v>184</v>
      </c>
      <c r="B99" s="12" t="s">
        <v>185</v>
      </c>
      <c r="C99" s="12" t="s">
        <v>131</v>
      </c>
      <c r="D99" s="13">
        <v>2.67</v>
      </c>
      <c r="E99" s="13">
        <v>3.2</v>
      </c>
      <c r="F99" s="13">
        <v>1.62</v>
      </c>
      <c r="G99" s="13">
        <v>1.95</v>
      </c>
      <c r="H99" s="40">
        <f t="shared" si="17"/>
        <v>2.8035000000000001</v>
      </c>
      <c r="I99" s="40">
        <f t="shared" si="18"/>
        <v>3.3600000000000003</v>
      </c>
      <c r="J99" s="40">
        <f t="shared" si="19"/>
        <v>1.7010000000000003</v>
      </c>
      <c r="K99" s="40">
        <f t="shared" si="20"/>
        <v>2.0474999999999999</v>
      </c>
      <c r="L99" s="30"/>
      <c r="M99" s="30"/>
      <c r="N99" s="1"/>
      <c r="O99" s="1"/>
      <c r="P99" s="1"/>
    </row>
    <row r="100" spans="1:16" ht="24.75" customHeight="1" x14ac:dyDescent="0.25">
      <c r="A100" s="12" t="s">
        <v>186</v>
      </c>
      <c r="B100" s="12" t="s">
        <v>187</v>
      </c>
      <c r="C100" s="12" t="s">
        <v>131</v>
      </c>
      <c r="D100" s="13">
        <v>4.37</v>
      </c>
      <c r="E100" s="13">
        <v>5.25</v>
      </c>
      <c r="F100" s="13">
        <v>4.37</v>
      </c>
      <c r="G100" s="13">
        <v>5.25</v>
      </c>
      <c r="H100" s="40">
        <f t="shared" si="17"/>
        <v>4.5885000000000007</v>
      </c>
      <c r="I100" s="40">
        <f t="shared" si="18"/>
        <v>5.5125000000000002</v>
      </c>
      <c r="J100" s="40">
        <f t="shared" si="19"/>
        <v>4.5885000000000007</v>
      </c>
      <c r="K100" s="40">
        <f t="shared" si="20"/>
        <v>5.5125000000000002</v>
      </c>
      <c r="L100" s="30"/>
      <c r="M100" s="30"/>
      <c r="N100" s="1"/>
      <c r="O100" s="1"/>
      <c r="P100" s="1"/>
    </row>
    <row r="101" spans="1:16" ht="35.25" customHeight="1" x14ac:dyDescent="0.25">
      <c r="A101" s="12" t="s">
        <v>188</v>
      </c>
      <c r="B101" s="12" t="s">
        <v>189</v>
      </c>
      <c r="C101" s="12" t="s">
        <v>131</v>
      </c>
      <c r="D101" s="13">
        <v>3.92</v>
      </c>
      <c r="E101" s="13">
        <v>4.7</v>
      </c>
      <c r="F101" s="13">
        <v>3.92</v>
      </c>
      <c r="G101" s="13">
        <v>4.7</v>
      </c>
      <c r="H101" s="40">
        <f t="shared" si="17"/>
        <v>4.1159999999999997</v>
      </c>
      <c r="I101" s="40">
        <f t="shared" si="18"/>
        <v>4.9350000000000005</v>
      </c>
      <c r="J101" s="40">
        <f t="shared" si="19"/>
        <v>4.1159999999999997</v>
      </c>
      <c r="K101" s="40">
        <f t="shared" si="20"/>
        <v>4.9350000000000005</v>
      </c>
      <c r="L101" s="30"/>
      <c r="M101" s="30"/>
      <c r="N101" s="1"/>
      <c r="O101" s="1"/>
      <c r="P101" s="1"/>
    </row>
    <row r="102" spans="1:16" x14ac:dyDescent="0.25">
      <c r="A102" s="15" t="s">
        <v>190</v>
      </c>
      <c r="B102" s="15" t="s">
        <v>191</v>
      </c>
      <c r="C102" s="15"/>
      <c r="D102" s="13">
        <f t="shared" si="13"/>
        <v>0</v>
      </c>
      <c r="E102" s="13">
        <f t="shared" si="21"/>
        <v>0</v>
      </c>
      <c r="F102" s="13">
        <f t="shared" si="22"/>
        <v>0</v>
      </c>
      <c r="G102" s="13">
        <f t="shared" si="23"/>
        <v>0</v>
      </c>
      <c r="H102" s="40"/>
      <c r="I102" s="40"/>
      <c r="J102" s="40"/>
      <c r="K102" s="40"/>
      <c r="L102" s="30"/>
      <c r="M102" s="30"/>
      <c r="N102" s="1"/>
      <c r="O102" s="1"/>
      <c r="P102" s="1"/>
    </row>
    <row r="103" spans="1:16" ht="20.25" customHeight="1" x14ac:dyDescent="0.25">
      <c r="A103" s="12" t="s">
        <v>192</v>
      </c>
      <c r="B103" s="12" t="s">
        <v>193</v>
      </c>
      <c r="C103" s="12" t="s">
        <v>131</v>
      </c>
      <c r="D103" s="13">
        <v>3.56</v>
      </c>
      <c r="E103" s="13">
        <v>4.2699999999999996</v>
      </c>
      <c r="F103" s="13">
        <v>3.56</v>
      </c>
      <c r="G103" s="13">
        <v>4.2699999999999996</v>
      </c>
      <c r="H103" s="40">
        <f t="shared" si="17"/>
        <v>3.7380000000000004</v>
      </c>
      <c r="I103" s="40">
        <f t="shared" si="18"/>
        <v>4.4834999999999994</v>
      </c>
      <c r="J103" s="40">
        <f t="shared" si="19"/>
        <v>3.7380000000000004</v>
      </c>
      <c r="K103" s="40">
        <f t="shared" si="20"/>
        <v>4.4834999999999994</v>
      </c>
      <c r="L103" s="30"/>
      <c r="M103" s="30"/>
      <c r="N103" s="1"/>
      <c r="O103" s="1"/>
      <c r="P103" s="1"/>
    </row>
    <row r="104" spans="1:16" x14ac:dyDescent="0.25">
      <c r="A104" s="15" t="s">
        <v>194</v>
      </c>
      <c r="B104" s="15" t="s">
        <v>195</v>
      </c>
      <c r="C104" s="15"/>
      <c r="D104" s="13">
        <f t="shared" si="13"/>
        <v>0</v>
      </c>
      <c r="E104" s="13">
        <f t="shared" si="21"/>
        <v>0</v>
      </c>
      <c r="F104" s="13">
        <f t="shared" si="22"/>
        <v>0</v>
      </c>
      <c r="G104" s="13">
        <f t="shared" si="23"/>
        <v>0</v>
      </c>
      <c r="H104" s="40"/>
      <c r="I104" s="40"/>
      <c r="J104" s="40"/>
      <c r="K104" s="40"/>
      <c r="L104" s="28"/>
      <c r="M104" s="28"/>
    </row>
    <row r="105" spans="1:16" ht="45.75" customHeight="1" x14ac:dyDescent="0.25">
      <c r="A105" s="12" t="s">
        <v>196</v>
      </c>
      <c r="B105" s="12" t="s">
        <v>197</v>
      </c>
      <c r="C105" s="12" t="s">
        <v>131</v>
      </c>
      <c r="D105" s="13">
        <v>3.94</v>
      </c>
      <c r="E105" s="13">
        <v>4.7300000000000004</v>
      </c>
      <c r="F105" s="13">
        <v>3.94</v>
      </c>
      <c r="G105" s="13">
        <v>4.7300000000000004</v>
      </c>
      <c r="H105" s="40">
        <f t="shared" si="17"/>
        <v>4.1370000000000005</v>
      </c>
      <c r="I105" s="40">
        <f t="shared" si="18"/>
        <v>4.9665000000000008</v>
      </c>
      <c r="J105" s="40">
        <f t="shared" si="19"/>
        <v>4.1370000000000005</v>
      </c>
      <c r="K105" s="40">
        <f t="shared" si="20"/>
        <v>4.9665000000000008</v>
      </c>
      <c r="L105" s="28"/>
      <c r="M105" s="28"/>
    </row>
    <row r="106" spans="1:16" ht="27.75" customHeight="1" x14ac:dyDescent="0.25">
      <c r="A106" s="12" t="s">
        <v>198</v>
      </c>
      <c r="B106" s="12" t="s">
        <v>199</v>
      </c>
      <c r="C106" s="12" t="s">
        <v>131</v>
      </c>
      <c r="D106" s="13">
        <v>3.5</v>
      </c>
      <c r="E106" s="13">
        <v>4.21</v>
      </c>
      <c r="F106" s="13">
        <v>3.5</v>
      </c>
      <c r="G106" s="13">
        <v>4.21</v>
      </c>
      <c r="H106" s="40">
        <f t="shared" si="17"/>
        <v>3.6750000000000003</v>
      </c>
      <c r="I106" s="40">
        <f t="shared" si="18"/>
        <v>4.4205000000000005</v>
      </c>
      <c r="J106" s="40">
        <f t="shared" si="19"/>
        <v>3.6750000000000003</v>
      </c>
      <c r="K106" s="40">
        <f t="shared" si="20"/>
        <v>4.4205000000000005</v>
      </c>
      <c r="L106" s="28"/>
      <c r="M106" s="28"/>
    </row>
    <row r="107" spans="1:16" x14ac:dyDescent="0.25">
      <c r="A107" s="15" t="s">
        <v>200</v>
      </c>
      <c r="B107" s="15" t="s">
        <v>161</v>
      </c>
      <c r="C107" s="15"/>
      <c r="D107" s="13">
        <f t="shared" si="13"/>
        <v>0</v>
      </c>
      <c r="E107" s="13">
        <f t="shared" si="21"/>
        <v>0</v>
      </c>
      <c r="F107" s="13">
        <f t="shared" si="22"/>
        <v>0</v>
      </c>
      <c r="G107" s="13">
        <f t="shared" si="23"/>
        <v>0</v>
      </c>
      <c r="H107" s="40"/>
      <c r="I107" s="40"/>
      <c r="J107" s="40"/>
      <c r="K107" s="40"/>
      <c r="L107" s="28"/>
      <c r="M107" s="28"/>
    </row>
    <row r="108" spans="1:16" ht="21.75" customHeight="1" x14ac:dyDescent="0.25">
      <c r="A108" s="12" t="s">
        <v>201</v>
      </c>
      <c r="B108" s="12" t="s">
        <v>202</v>
      </c>
      <c r="C108" s="12" t="s">
        <v>131</v>
      </c>
      <c r="D108" s="13">
        <v>4.09</v>
      </c>
      <c r="E108" s="13">
        <v>4.91</v>
      </c>
      <c r="F108" s="13">
        <v>4.09</v>
      </c>
      <c r="G108" s="13">
        <v>4.91</v>
      </c>
      <c r="H108" s="40">
        <f t="shared" si="17"/>
        <v>4.2945000000000002</v>
      </c>
      <c r="I108" s="40">
        <f t="shared" si="18"/>
        <v>5.1555</v>
      </c>
      <c r="J108" s="40">
        <f t="shared" si="19"/>
        <v>4.2945000000000002</v>
      </c>
      <c r="K108" s="40">
        <f t="shared" si="20"/>
        <v>5.1555</v>
      </c>
      <c r="L108" s="28"/>
      <c r="M108" s="28"/>
    </row>
    <row r="109" spans="1:16" ht="60" customHeight="1" x14ac:dyDescent="0.25">
      <c r="A109" s="12" t="s">
        <v>203</v>
      </c>
      <c r="B109" s="12" t="s">
        <v>204</v>
      </c>
      <c r="C109" s="12" t="s">
        <v>131</v>
      </c>
      <c r="D109" s="13">
        <v>2.92</v>
      </c>
      <c r="E109" s="13">
        <v>3.5</v>
      </c>
      <c r="F109" s="13">
        <v>1.35</v>
      </c>
      <c r="G109" s="13">
        <v>1.62</v>
      </c>
      <c r="H109" s="40">
        <f t="shared" si="17"/>
        <v>3.0659999999999998</v>
      </c>
      <c r="I109" s="40">
        <f t="shared" si="18"/>
        <v>3.6750000000000003</v>
      </c>
      <c r="J109" s="40">
        <f t="shared" si="19"/>
        <v>1.4175000000000002</v>
      </c>
      <c r="K109" s="40">
        <f t="shared" si="20"/>
        <v>1.7010000000000003</v>
      </c>
      <c r="L109" s="28"/>
      <c r="M109" s="46"/>
    </row>
    <row r="110" spans="1:16" ht="17.25" customHeight="1" x14ac:dyDescent="0.25">
      <c r="A110" s="12" t="s">
        <v>205</v>
      </c>
      <c r="B110" s="12" t="s">
        <v>206</v>
      </c>
      <c r="C110" s="12" t="s">
        <v>131</v>
      </c>
      <c r="D110" s="13">
        <v>5.84</v>
      </c>
      <c r="E110" s="13">
        <v>7.01</v>
      </c>
      <c r="F110" s="13">
        <v>1.88</v>
      </c>
      <c r="G110" s="13">
        <v>2.2599999999999998</v>
      </c>
      <c r="H110" s="40">
        <f t="shared" si="17"/>
        <v>6.1319999999999997</v>
      </c>
      <c r="I110" s="40">
        <f t="shared" si="18"/>
        <v>7.3605</v>
      </c>
      <c r="J110" s="40">
        <f t="shared" si="19"/>
        <v>1.974</v>
      </c>
      <c r="K110" s="40">
        <f t="shared" si="20"/>
        <v>2.3729999999999998</v>
      </c>
      <c r="L110" s="28"/>
      <c r="M110" s="46"/>
    </row>
    <row r="111" spans="1:16" ht="15" customHeight="1" x14ac:dyDescent="0.25">
      <c r="A111" s="12" t="s">
        <v>207</v>
      </c>
      <c r="B111" s="12" t="s">
        <v>208</v>
      </c>
      <c r="C111" s="12" t="s">
        <v>131</v>
      </c>
      <c r="D111" s="13">
        <v>5.84</v>
      </c>
      <c r="E111" s="13">
        <v>7.01</v>
      </c>
      <c r="F111" s="13">
        <v>1.88</v>
      </c>
      <c r="G111" s="13">
        <v>2.2599999999999998</v>
      </c>
      <c r="H111" s="40">
        <f t="shared" si="17"/>
        <v>6.1319999999999997</v>
      </c>
      <c r="I111" s="40">
        <f t="shared" si="18"/>
        <v>7.3605</v>
      </c>
      <c r="J111" s="40">
        <f t="shared" si="19"/>
        <v>1.974</v>
      </c>
      <c r="K111" s="40">
        <f t="shared" si="20"/>
        <v>2.3729999999999998</v>
      </c>
      <c r="L111" s="28"/>
      <c r="M111" s="46"/>
    </row>
    <row r="112" spans="1:16" ht="18.75" customHeight="1" x14ac:dyDescent="0.25">
      <c r="A112" s="15" t="s">
        <v>209</v>
      </c>
      <c r="B112" s="15" t="s">
        <v>210</v>
      </c>
      <c r="C112" s="15"/>
      <c r="D112" s="13">
        <f t="shared" si="13"/>
        <v>0</v>
      </c>
      <c r="E112" s="13">
        <f t="shared" si="21"/>
        <v>0</v>
      </c>
      <c r="F112" s="13">
        <f t="shared" si="22"/>
        <v>0</v>
      </c>
      <c r="G112" s="13">
        <f t="shared" si="23"/>
        <v>0</v>
      </c>
      <c r="H112" s="40"/>
      <c r="I112" s="40"/>
      <c r="J112" s="40"/>
      <c r="K112" s="40"/>
      <c r="L112" s="28"/>
      <c r="M112" s="46"/>
    </row>
    <row r="113" spans="1:13" ht="18.75" customHeight="1" x14ac:dyDescent="0.25">
      <c r="A113" s="12" t="s">
        <v>211</v>
      </c>
      <c r="B113" s="12" t="s">
        <v>212</v>
      </c>
      <c r="C113" s="12" t="s">
        <v>131</v>
      </c>
      <c r="D113" s="13">
        <v>3.07</v>
      </c>
      <c r="E113" s="13">
        <v>3.68</v>
      </c>
      <c r="F113" s="13">
        <v>3.07</v>
      </c>
      <c r="G113" s="13">
        <v>3.68</v>
      </c>
      <c r="H113" s="40">
        <f t="shared" si="17"/>
        <v>3.2235</v>
      </c>
      <c r="I113" s="40">
        <f t="shared" si="18"/>
        <v>3.8640000000000003</v>
      </c>
      <c r="J113" s="40">
        <f t="shared" si="19"/>
        <v>3.2235</v>
      </c>
      <c r="K113" s="40">
        <f t="shared" si="20"/>
        <v>3.8640000000000003</v>
      </c>
      <c r="L113" s="28"/>
      <c r="M113" s="46"/>
    </row>
    <row r="114" spans="1:13" ht="18" customHeight="1" x14ac:dyDescent="0.25">
      <c r="A114" s="12" t="s">
        <v>213</v>
      </c>
      <c r="B114" s="12" t="s">
        <v>214</v>
      </c>
      <c r="C114" s="12" t="s">
        <v>131</v>
      </c>
      <c r="D114" s="13">
        <v>3.07</v>
      </c>
      <c r="E114" s="13">
        <v>3.68</v>
      </c>
      <c r="F114" s="13">
        <v>3.07</v>
      </c>
      <c r="G114" s="13">
        <v>3.68</v>
      </c>
      <c r="H114" s="40">
        <f t="shared" si="17"/>
        <v>3.2235</v>
      </c>
      <c r="I114" s="40">
        <f t="shared" si="18"/>
        <v>3.8640000000000003</v>
      </c>
      <c r="J114" s="40">
        <f t="shared" si="19"/>
        <v>3.2235</v>
      </c>
      <c r="K114" s="40">
        <f t="shared" si="20"/>
        <v>3.8640000000000003</v>
      </c>
      <c r="L114" s="28"/>
      <c r="M114" s="28"/>
    </row>
    <row r="115" spans="1:13" ht="18" customHeight="1" x14ac:dyDescent="0.25">
      <c r="A115" s="12" t="s">
        <v>215</v>
      </c>
      <c r="B115" s="12" t="s">
        <v>216</v>
      </c>
      <c r="C115" s="12" t="s">
        <v>131</v>
      </c>
      <c r="D115" s="13">
        <v>1.99</v>
      </c>
      <c r="E115" s="13">
        <v>2.39</v>
      </c>
      <c r="F115" s="13">
        <v>1.99</v>
      </c>
      <c r="G115" s="13">
        <v>2.39</v>
      </c>
      <c r="H115" s="40">
        <f t="shared" si="17"/>
        <v>2.0895000000000001</v>
      </c>
      <c r="I115" s="40">
        <f t="shared" si="18"/>
        <v>2.5095000000000001</v>
      </c>
      <c r="J115" s="40">
        <f t="shared" si="19"/>
        <v>2.0895000000000001</v>
      </c>
      <c r="K115" s="40">
        <f t="shared" si="20"/>
        <v>2.5095000000000001</v>
      </c>
      <c r="L115" s="28"/>
      <c r="M115" s="28"/>
    </row>
    <row r="116" spans="1:13" ht="15" customHeight="1" x14ac:dyDescent="0.25">
      <c r="A116" s="12" t="s">
        <v>217</v>
      </c>
      <c r="B116" s="12" t="s">
        <v>218</v>
      </c>
      <c r="C116" s="12" t="s">
        <v>131</v>
      </c>
      <c r="D116" s="13">
        <v>3.07</v>
      </c>
      <c r="E116" s="13">
        <v>3.68</v>
      </c>
      <c r="F116" s="13">
        <v>3.07</v>
      </c>
      <c r="G116" s="13">
        <v>3.68</v>
      </c>
      <c r="H116" s="40">
        <f t="shared" si="17"/>
        <v>3.2235</v>
      </c>
      <c r="I116" s="40">
        <f t="shared" si="18"/>
        <v>3.8640000000000003</v>
      </c>
      <c r="J116" s="40">
        <f t="shared" si="19"/>
        <v>3.2235</v>
      </c>
      <c r="K116" s="40">
        <f t="shared" si="20"/>
        <v>3.8640000000000003</v>
      </c>
      <c r="L116" s="28"/>
      <c r="M116" s="28"/>
    </row>
    <row r="117" spans="1:13" ht="30.75" customHeight="1" x14ac:dyDescent="0.25">
      <c r="A117" s="12" t="s">
        <v>219</v>
      </c>
      <c r="B117" s="12" t="s">
        <v>220</v>
      </c>
      <c r="C117" s="12" t="s">
        <v>131</v>
      </c>
      <c r="D117" s="13">
        <v>3.07</v>
      </c>
      <c r="E117" s="13">
        <v>3.68</v>
      </c>
      <c r="F117" s="13">
        <v>3.06</v>
      </c>
      <c r="G117" s="13">
        <v>3.68</v>
      </c>
      <c r="H117" s="40">
        <f t="shared" si="17"/>
        <v>3.2235</v>
      </c>
      <c r="I117" s="40">
        <f t="shared" si="18"/>
        <v>3.8640000000000003</v>
      </c>
      <c r="J117" s="40">
        <f t="shared" si="19"/>
        <v>3.2130000000000001</v>
      </c>
      <c r="K117" s="40">
        <f t="shared" si="20"/>
        <v>3.8640000000000003</v>
      </c>
      <c r="L117" s="28"/>
      <c r="M117" s="28"/>
    </row>
    <row r="118" spans="1:13" ht="29.25" customHeight="1" x14ac:dyDescent="0.25">
      <c r="A118" s="12" t="s">
        <v>221</v>
      </c>
      <c r="B118" s="12" t="s">
        <v>222</v>
      </c>
      <c r="C118" s="12" t="s">
        <v>131</v>
      </c>
      <c r="D118" s="13">
        <v>3.56</v>
      </c>
      <c r="E118" s="13">
        <v>4.2699999999999996</v>
      </c>
      <c r="F118" s="13">
        <v>3.56</v>
      </c>
      <c r="G118" s="13">
        <v>4.2699999999999996</v>
      </c>
      <c r="H118" s="40">
        <f t="shared" si="17"/>
        <v>3.7380000000000004</v>
      </c>
      <c r="I118" s="40">
        <f t="shared" si="18"/>
        <v>4.4834999999999994</v>
      </c>
      <c r="J118" s="40">
        <f t="shared" si="19"/>
        <v>3.7380000000000004</v>
      </c>
      <c r="K118" s="40">
        <f t="shared" si="20"/>
        <v>4.4834999999999994</v>
      </c>
      <c r="L118" s="28"/>
      <c r="M118" s="28"/>
    </row>
    <row r="119" spans="1:13" ht="17.25" customHeight="1" x14ac:dyDescent="0.25">
      <c r="A119" s="12" t="s">
        <v>223</v>
      </c>
      <c r="B119" s="12" t="s">
        <v>199</v>
      </c>
      <c r="C119" s="12" t="s">
        <v>131</v>
      </c>
      <c r="D119" s="13">
        <v>2.92</v>
      </c>
      <c r="E119" s="13">
        <v>3.5</v>
      </c>
      <c r="F119" s="13">
        <v>2.92</v>
      </c>
      <c r="G119" s="13">
        <v>3.5</v>
      </c>
      <c r="H119" s="40">
        <f t="shared" si="17"/>
        <v>3.0659999999999998</v>
      </c>
      <c r="I119" s="40">
        <f t="shared" si="18"/>
        <v>3.6750000000000003</v>
      </c>
      <c r="J119" s="40">
        <f t="shared" si="19"/>
        <v>3.0659999999999998</v>
      </c>
      <c r="K119" s="40">
        <f t="shared" si="20"/>
        <v>3.6750000000000003</v>
      </c>
      <c r="L119" s="28"/>
      <c r="M119" s="28"/>
    </row>
    <row r="120" spans="1:13" x14ac:dyDescent="0.25">
      <c r="A120" s="15" t="s">
        <v>224</v>
      </c>
      <c r="B120" s="15" t="s">
        <v>225</v>
      </c>
      <c r="C120" s="15"/>
      <c r="D120" s="13">
        <f t="shared" si="13"/>
        <v>0</v>
      </c>
      <c r="E120" s="13">
        <f t="shared" si="21"/>
        <v>0</v>
      </c>
      <c r="F120" s="13">
        <f t="shared" si="22"/>
        <v>0</v>
      </c>
      <c r="G120" s="13">
        <f t="shared" si="23"/>
        <v>0</v>
      </c>
      <c r="H120" s="40"/>
      <c r="I120" s="40"/>
      <c r="J120" s="40"/>
      <c r="K120" s="40"/>
      <c r="L120" s="28"/>
      <c r="M120" s="28"/>
    </row>
    <row r="121" spans="1:13" ht="38.25" customHeight="1" x14ac:dyDescent="0.25">
      <c r="A121" s="12" t="s">
        <v>226</v>
      </c>
      <c r="B121" s="12" t="s">
        <v>227</v>
      </c>
      <c r="C121" s="12" t="s">
        <v>131</v>
      </c>
      <c r="D121" s="13">
        <v>1.83</v>
      </c>
      <c r="E121" s="13">
        <v>2.19</v>
      </c>
      <c r="F121" s="13">
        <v>1.62</v>
      </c>
      <c r="G121" s="13">
        <v>1.95</v>
      </c>
      <c r="H121" s="40">
        <f t="shared" si="17"/>
        <v>1.9215000000000002</v>
      </c>
      <c r="I121" s="40">
        <f t="shared" si="18"/>
        <v>2.2995000000000001</v>
      </c>
      <c r="J121" s="40">
        <f t="shared" si="19"/>
        <v>1.7010000000000003</v>
      </c>
      <c r="K121" s="40">
        <f t="shared" si="20"/>
        <v>2.0474999999999999</v>
      </c>
      <c r="L121" s="28"/>
      <c r="M121" s="28"/>
    </row>
    <row r="122" spans="1:13" ht="35.25" customHeight="1" x14ac:dyDescent="0.25">
      <c r="A122" s="12" t="s">
        <v>228</v>
      </c>
      <c r="B122" s="12" t="s">
        <v>229</v>
      </c>
      <c r="C122" s="12" t="s">
        <v>131</v>
      </c>
      <c r="D122" s="13">
        <v>1.83</v>
      </c>
      <c r="E122" s="13">
        <v>2.19</v>
      </c>
      <c r="F122" s="13">
        <v>1.62</v>
      </c>
      <c r="G122" s="13">
        <v>1.95</v>
      </c>
      <c r="H122" s="40">
        <f t="shared" si="17"/>
        <v>1.9215000000000002</v>
      </c>
      <c r="I122" s="40">
        <f t="shared" si="18"/>
        <v>2.2995000000000001</v>
      </c>
      <c r="J122" s="40">
        <f t="shared" si="19"/>
        <v>1.7010000000000003</v>
      </c>
      <c r="K122" s="40">
        <f t="shared" si="20"/>
        <v>2.0474999999999999</v>
      </c>
      <c r="L122" s="28"/>
      <c r="M122" s="28"/>
    </row>
    <row r="123" spans="1:13" ht="39.75" customHeight="1" x14ac:dyDescent="0.25">
      <c r="A123" s="12" t="s">
        <v>230</v>
      </c>
      <c r="B123" s="12" t="s">
        <v>231</v>
      </c>
      <c r="C123" s="12" t="s">
        <v>131</v>
      </c>
      <c r="D123" s="13">
        <v>2.19</v>
      </c>
      <c r="E123" s="13">
        <v>2.63</v>
      </c>
      <c r="F123" s="13">
        <v>2.2599999999999998</v>
      </c>
      <c r="G123" s="13">
        <v>2.71</v>
      </c>
      <c r="H123" s="40">
        <f t="shared" si="17"/>
        <v>2.2995000000000001</v>
      </c>
      <c r="I123" s="40">
        <f t="shared" si="18"/>
        <v>2.7614999999999998</v>
      </c>
      <c r="J123" s="40">
        <f t="shared" si="19"/>
        <v>2.3729999999999998</v>
      </c>
      <c r="K123" s="40">
        <f t="shared" si="20"/>
        <v>2.8454999999999999</v>
      </c>
      <c r="L123" s="28"/>
      <c r="M123" s="28"/>
    </row>
    <row r="124" spans="1:13" ht="36.75" customHeight="1" x14ac:dyDescent="0.25">
      <c r="A124" s="12" t="s">
        <v>232</v>
      </c>
      <c r="B124" s="12" t="s">
        <v>233</v>
      </c>
      <c r="C124" s="12" t="s">
        <v>131</v>
      </c>
      <c r="D124" s="13">
        <v>2.41</v>
      </c>
      <c r="E124" s="13">
        <v>2.89</v>
      </c>
      <c r="F124" s="13">
        <v>2.16</v>
      </c>
      <c r="G124" s="13">
        <v>2.6</v>
      </c>
      <c r="H124" s="40">
        <f t="shared" si="17"/>
        <v>2.5305000000000004</v>
      </c>
      <c r="I124" s="40">
        <f t="shared" si="18"/>
        <v>3.0345000000000004</v>
      </c>
      <c r="J124" s="40">
        <f t="shared" si="19"/>
        <v>2.2680000000000002</v>
      </c>
      <c r="K124" s="40">
        <f t="shared" si="20"/>
        <v>2.7300000000000004</v>
      </c>
      <c r="L124" s="28"/>
      <c r="M124" s="28"/>
    </row>
    <row r="125" spans="1:13" ht="45" x14ac:dyDescent="0.25">
      <c r="A125" s="15" t="s">
        <v>234</v>
      </c>
      <c r="B125" s="15" t="s">
        <v>235</v>
      </c>
      <c r="C125" s="15"/>
      <c r="D125" s="13">
        <f t="shared" si="13"/>
        <v>0</v>
      </c>
      <c r="E125" s="13">
        <f t="shared" si="21"/>
        <v>0</v>
      </c>
      <c r="F125" s="13">
        <f t="shared" si="22"/>
        <v>0</v>
      </c>
      <c r="G125" s="13">
        <f t="shared" si="23"/>
        <v>0</v>
      </c>
      <c r="H125" s="40"/>
      <c r="I125" s="40"/>
      <c r="J125" s="40"/>
      <c r="K125" s="40"/>
      <c r="L125" s="28"/>
      <c r="M125" s="28"/>
    </row>
    <row r="126" spans="1:13" ht="22.5" customHeight="1" x14ac:dyDescent="0.25">
      <c r="A126" s="12" t="s">
        <v>236</v>
      </c>
      <c r="B126" s="12" t="s">
        <v>237</v>
      </c>
      <c r="C126" s="12" t="s">
        <v>131</v>
      </c>
      <c r="D126" s="13">
        <v>2.1</v>
      </c>
      <c r="E126" s="13">
        <v>2.52</v>
      </c>
      <c r="F126" s="13">
        <v>1.08</v>
      </c>
      <c r="G126" s="13">
        <v>1.3</v>
      </c>
      <c r="H126" s="40">
        <f t="shared" si="17"/>
        <v>2.2050000000000001</v>
      </c>
      <c r="I126" s="40">
        <f t="shared" si="18"/>
        <v>2.6460000000000004</v>
      </c>
      <c r="J126" s="40">
        <f t="shared" si="19"/>
        <v>1.1340000000000001</v>
      </c>
      <c r="K126" s="40">
        <f t="shared" si="20"/>
        <v>1.3650000000000002</v>
      </c>
      <c r="L126" s="28"/>
      <c r="M126" s="28"/>
    </row>
    <row r="127" spans="1:13" ht="28.5" customHeight="1" x14ac:dyDescent="0.25">
      <c r="A127" s="12" t="s">
        <v>238</v>
      </c>
      <c r="B127" s="12" t="s">
        <v>239</v>
      </c>
      <c r="C127" s="12" t="s">
        <v>131</v>
      </c>
      <c r="D127" s="13">
        <v>1.57</v>
      </c>
      <c r="E127" s="13">
        <v>1.89</v>
      </c>
      <c r="F127" s="13">
        <v>1.08</v>
      </c>
      <c r="G127" s="13">
        <v>1.3</v>
      </c>
      <c r="H127" s="40">
        <f t="shared" si="17"/>
        <v>1.6485000000000001</v>
      </c>
      <c r="I127" s="40">
        <f t="shared" si="18"/>
        <v>1.9844999999999999</v>
      </c>
      <c r="J127" s="40">
        <f t="shared" si="19"/>
        <v>1.1340000000000001</v>
      </c>
      <c r="K127" s="40">
        <f t="shared" si="20"/>
        <v>1.3650000000000002</v>
      </c>
      <c r="L127" s="28"/>
      <c r="M127" s="28"/>
    </row>
    <row r="128" spans="1:13" ht="35.25" customHeight="1" x14ac:dyDescent="0.25">
      <c r="A128" s="12" t="s">
        <v>240</v>
      </c>
      <c r="B128" s="12" t="s">
        <v>241</v>
      </c>
      <c r="C128" s="12" t="s">
        <v>131</v>
      </c>
      <c r="D128" s="13">
        <v>3.15</v>
      </c>
      <c r="E128" s="13">
        <v>3.78</v>
      </c>
      <c r="F128" s="13">
        <v>0.65</v>
      </c>
      <c r="G128" s="13">
        <v>0.78</v>
      </c>
      <c r="H128" s="40">
        <f t="shared" si="17"/>
        <v>3.3075000000000001</v>
      </c>
      <c r="I128" s="40">
        <f t="shared" si="18"/>
        <v>3.9689999999999999</v>
      </c>
      <c r="J128" s="40">
        <f t="shared" si="19"/>
        <v>0.68250000000000011</v>
      </c>
      <c r="K128" s="40">
        <f t="shared" si="20"/>
        <v>0.81900000000000006</v>
      </c>
      <c r="L128" s="28"/>
      <c r="M128" s="28"/>
    </row>
    <row r="129" spans="1:13" ht="33.75" customHeight="1" x14ac:dyDescent="0.25">
      <c r="A129" s="12" t="s">
        <v>242</v>
      </c>
      <c r="B129" s="12" t="s">
        <v>243</v>
      </c>
      <c r="C129" s="12" t="s">
        <v>131</v>
      </c>
      <c r="D129" s="13">
        <v>1</v>
      </c>
      <c r="E129" s="13">
        <v>1.2</v>
      </c>
      <c r="F129" s="13">
        <v>0.81</v>
      </c>
      <c r="G129" s="13">
        <v>0.97</v>
      </c>
      <c r="H129" s="40">
        <f t="shared" si="17"/>
        <v>1.05</v>
      </c>
      <c r="I129" s="40">
        <f t="shared" si="18"/>
        <v>1.26</v>
      </c>
      <c r="J129" s="40">
        <f t="shared" si="19"/>
        <v>0.85050000000000014</v>
      </c>
      <c r="K129" s="40">
        <f t="shared" si="20"/>
        <v>1.0185</v>
      </c>
      <c r="L129" s="28"/>
      <c r="M129" s="28"/>
    </row>
    <row r="130" spans="1:13" ht="21.75" customHeight="1" x14ac:dyDescent="0.25">
      <c r="A130" s="15" t="s">
        <v>244</v>
      </c>
      <c r="B130" s="15" t="s">
        <v>245</v>
      </c>
      <c r="C130" s="15"/>
      <c r="D130" s="13">
        <f t="shared" si="13"/>
        <v>0</v>
      </c>
      <c r="E130" s="13">
        <f t="shared" si="21"/>
        <v>0</v>
      </c>
      <c r="F130" s="13">
        <f t="shared" si="22"/>
        <v>0</v>
      </c>
      <c r="G130" s="13">
        <f t="shared" si="23"/>
        <v>0</v>
      </c>
      <c r="H130" s="40"/>
      <c r="I130" s="40"/>
      <c r="J130" s="40"/>
      <c r="K130" s="40"/>
      <c r="L130" s="28"/>
      <c r="M130" s="28"/>
    </row>
    <row r="131" spans="1:13" ht="21" customHeight="1" x14ac:dyDescent="0.25">
      <c r="A131" s="12" t="s">
        <v>246</v>
      </c>
      <c r="B131" s="12" t="s">
        <v>247</v>
      </c>
      <c r="C131" s="12" t="s">
        <v>131</v>
      </c>
      <c r="D131" s="13">
        <v>3.15</v>
      </c>
      <c r="E131" s="13">
        <v>3.79</v>
      </c>
      <c r="F131" s="13">
        <v>2.4300000000000002</v>
      </c>
      <c r="G131" s="13">
        <v>2.92</v>
      </c>
      <c r="H131" s="40">
        <f t="shared" si="17"/>
        <v>3.3075000000000001</v>
      </c>
      <c r="I131" s="40">
        <f t="shared" si="18"/>
        <v>3.9795000000000003</v>
      </c>
      <c r="J131" s="40">
        <f t="shared" si="19"/>
        <v>2.5515000000000003</v>
      </c>
      <c r="K131" s="40">
        <f t="shared" si="20"/>
        <v>3.0659999999999998</v>
      </c>
      <c r="L131" s="28"/>
      <c r="M131" s="28"/>
    </row>
    <row r="132" spans="1:13" ht="31.5" customHeight="1" x14ac:dyDescent="0.25">
      <c r="A132" s="12" t="s">
        <v>248</v>
      </c>
      <c r="B132" s="12" t="s">
        <v>249</v>
      </c>
      <c r="C132" s="12" t="s">
        <v>131</v>
      </c>
      <c r="D132" s="13">
        <v>2.1</v>
      </c>
      <c r="E132" s="13">
        <v>2.52</v>
      </c>
      <c r="F132" s="13">
        <v>1.63</v>
      </c>
      <c r="G132" s="13">
        <v>1.95</v>
      </c>
      <c r="H132" s="40">
        <f t="shared" si="17"/>
        <v>2.2050000000000001</v>
      </c>
      <c r="I132" s="40">
        <f t="shared" si="18"/>
        <v>2.6460000000000004</v>
      </c>
      <c r="J132" s="40">
        <f t="shared" si="19"/>
        <v>1.7115</v>
      </c>
      <c r="K132" s="40">
        <f t="shared" si="20"/>
        <v>2.0474999999999999</v>
      </c>
      <c r="L132" s="28"/>
      <c r="M132" s="28"/>
    </row>
    <row r="133" spans="1:13" ht="22.5" customHeight="1" x14ac:dyDescent="0.25">
      <c r="A133" s="15" t="s">
        <v>250</v>
      </c>
      <c r="B133" s="15" t="s">
        <v>251</v>
      </c>
      <c r="C133" s="15"/>
      <c r="D133" s="13">
        <f t="shared" si="13"/>
        <v>0</v>
      </c>
      <c r="E133" s="13">
        <f t="shared" si="21"/>
        <v>0</v>
      </c>
      <c r="F133" s="13">
        <f t="shared" si="22"/>
        <v>0</v>
      </c>
      <c r="G133" s="13">
        <f t="shared" si="23"/>
        <v>0</v>
      </c>
      <c r="H133" s="40"/>
      <c r="I133" s="40"/>
      <c r="J133" s="40"/>
      <c r="K133" s="40"/>
      <c r="L133" s="28"/>
      <c r="M133" s="28"/>
    </row>
    <row r="134" spans="1:13" ht="61.5" customHeight="1" x14ac:dyDescent="0.25">
      <c r="A134" s="12" t="s">
        <v>252</v>
      </c>
      <c r="B134" s="12" t="s">
        <v>253</v>
      </c>
      <c r="C134" s="12" t="s">
        <v>131</v>
      </c>
      <c r="D134" s="13">
        <v>2.29</v>
      </c>
      <c r="E134" s="13">
        <v>2.75</v>
      </c>
      <c r="F134" s="13">
        <v>1.98</v>
      </c>
      <c r="G134" s="13">
        <v>2.38</v>
      </c>
      <c r="H134" s="40">
        <f t="shared" si="17"/>
        <v>2.4045000000000001</v>
      </c>
      <c r="I134" s="40">
        <f t="shared" si="18"/>
        <v>2.8875000000000002</v>
      </c>
      <c r="J134" s="40">
        <f t="shared" si="19"/>
        <v>2.0790000000000002</v>
      </c>
      <c r="K134" s="40">
        <f t="shared" si="20"/>
        <v>2.4990000000000001</v>
      </c>
      <c r="L134" s="28"/>
      <c r="M134" s="28"/>
    </row>
    <row r="135" spans="1:13" ht="34.5" customHeight="1" x14ac:dyDescent="0.25">
      <c r="A135" s="12" t="s">
        <v>254</v>
      </c>
      <c r="B135" s="12" t="s">
        <v>255</v>
      </c>
      <c r="C135" s="12" t="s">
        <v>131</v>
      </c>
      <c r="D135" s="13">
        <v>2.82</v>
      </c>
      <c r="E135" s="13">
        <v>3.38</v>
      </c>
      <c r="F135" s="13">
        <v>2.41</v>
      </c>
      <c r="G135" s="13">
        <v>2.89</v>
      </c>
      <c r="H135" s="40">
        <f t="shared" si="17"/>
        <v>2.9609999999999999</v>
      </c>
      <c r="I135" s="40">
        <f t="shared" si="18"/>
        <v>3.5489999999999999</v>
      </c>
      <c r="J135" s="40">
        <f t="shared" si="19"/>
        <v>2.5305000000000004</v>
      </c>
      <c r="K135" s="40">
        <f t="shared" si="20"/>
        <v>3.0345000000000004</v>
      </c>
      <c r="L135" s="28"/>
      <c r="M135" s="28"/>
    </row>
    <row r="136" spans="1:13" ht="60" customHeight="1" x14ac:dyDescent="0.25">
      <c r="A136" s="12" t="s">
        <v>256</v>
      </c>
      <c r="B136" s="12" t="s">
        <v>257</v>
      </c>
      <c r="C136" s="12" t="s">
        <v>131</v>
      </c>
      <c r="D136" s="13">
        <v>3.77</v>
      </c>
      <c r="E136" s="13">
        <v>4.53</v>
      </c>
      <c r="F136" s="13">
        <v>2.75</v>
      </c>
      <c r="G136" s="13">
        <v>3.3</v>
      </c>
      <c r="H136" s="40">
        <f t="shared" si="17"/>
        <v>3.9585000000000004</v>
      </c>
      <c r="I136" s="40">
        <f t="shared" si="18"/>
        <v>4.7565000000000008</v>
      </c>
      <c r="J136" s="40">
        <f t="shared" si="19"/>
        <v>2.8875000000000002</v>
      </c>
      <c r="K136" s="40">
        <f t="shared" si="20"/>
        <v>3.4649999999999999</v>
      </c>
      <c r="L136" s="28"/>
      <c r="M136" s="28"/>
    </row>
    <row r="137" spans="1:13" ht="47.25" customHeight="1" x14ac:dyDescent="0.25">
      <c r="A137" s="12" t="s">
        <v>258</v>
      </c>
      <c r="B137" s="12" t="s">
        <v>259</v>
      </c>
      <c r="C137" s="12" t="s">
        <v>131</v>
      </c>
      <c r="D137" s="13">
        <v>2.52</v>
      </c>
      <c r="E137" s="13">
        <v>3.02</v>
      </c>
      <c r="F137" s="13">
        <v>2.2599999999999998</v>
      </c>
      <c r="G137" s="13">
        <v>2.71</v>
      </c>
      <c r="H137" s="40">
        <f t="shared" si="17"/>
        <v>2.6460000000000004</v>
      </c>
      <c r="I137" s="40">
        <f t="shared" si="18"/>
        <v>3.1710000000000003</v>
      </c>
      <c r="J137" s="40">
        <f t="shared" si="19"/>
        <v>2.3729999999999998</v>
      </c>
      <c r="K137" s="40">
        <f t="shared" si="20"/>
        <v>2.8454999999999999</v>
      </c>
      <c r="L137" s="28"/>
      <c r="M137" s="28"/>
    </row>
    <row r="138" spans="1:13" ht="48" customHeight="1" x14ac:dyDescent="0.25">
      <c r="A138" s="12" t="s">
        <v>260</v>
      </c>
      <c r="B138" s="12" t="s">
        <v>261</v>
      </c>
      <c r="C138" s="12" t="s">
        <v>131</v>
      </c>
      <c r="D138" s="13">
        <v>13.12</v>
      </c>
      <c r="E138" s="13">
        <v>15.74</v>
      </c>
      <c r="F138" s="13">
        <v>6.64</v>
      </c>
      <c r="G138" s="13">
        <v>7.97</v>
      </c>
      <c r="H138" s="40">
        <f t="shared" si="17"/>
        <v>13.776</v>
      </c>
      <c r="I138" s="40">
        <f t="shared" si="18"/>
        <v>16.527000000000001</v>
      </c>
      <c r="J138" s="40">
        <f t="shared" si="19"/>
        <v>6.9719999999999995</v>
      </c>
      <c r="K138" s="40">
        <f t="shared" si="20"/>
        <v>8.3685000000000009</v>
      </c>
      <c r="L138" s="28"/>
      <c r="M138" s="28"/>
    </row>
    <row r="139" spans="1:13" ht="45.75" customHeight="1" x14ac:dyDescent="0.25">
      <c r="A139" s="12" t="s">
        <v>262</v>
      </c>
      <c r="B139" s="12" t="s">
        <v>263</v>
      </c>
      <c r="C139" s="12" t="s">
        <v>131</v>
      </c>
      <c r="D139" s="13">
        <v>2.52</v>
      </c>
      <c r="E139" s="13">
        <v>3.02</v>
      </c>
      <c r="F139" s="13">
        <v>2.16</v>
      </c>
      <c r="G139" s="13">
        <v>2.6</v>
      </c>
      <c r="H139" s="40">
        <f t="shared" si="17"/>
        <v>2.6460000000000004</v>
      </c>
      <c r="I139" s="40">
        <f t="shared" si="18"/>
        <v>3.1710000000000003</v>
      </c>
      <c r="J139" s="40">
        <f t="shared" si="19"/>
        <v>2.2680000000000002</v>
      </c>
      <c r="K139" s="40">
        <f t="shared" si="20"/>
        <v>2.7300000000000004</v>
      </c>
      <c r="L139" s="28"/>
      <c r="M139" s="28"/>
    </row>
    <row r="140" spans="1:13" ht="34.5" customHeight="1" x14ac:dyDescent="0.25">
      <c r="A140" s="12" t="s">
        <v>264</v>
      </c>
      <c r="B140" s="12" t="s">
        <v>265</v>
      </c>
      <c r="C140" s="12" t="s">
        <v>131</v>
      </c>
      <c r="D140" s="13">
        <v>2.67</v>
      </c>
      <c r="E140" s="13">
        <v>3.2</v>
      </c>
      <c r="F140" s="13">
        <v>0.92</v>
      </c>
      <c r="G140" s="13">
        <v>1.1000000000000001</v>
      </c>
      <c r="H140" s="40">
        <f t="shared" si="17"/>
        <v>2.8035000000000001</v>
      </c>
      <c r="I140" s="40">
        <f t="shared" si="18"/>
        <v>3.3600000000000003</v>
      </c>
      <c r="J140" s="40">
        <f t="shared" si="19"/>
        <v>0.96600000000000008</v>
      </c>
      <c r="K140" s="40">
        <f t="shared" si="20"/>
        <v>1.1550000000000002</v>
      </c>
      <c r="L140" s="28"/>
      <c r="M140" s="28"/>
    </row>
    <row r="141" spans="1:13" x14ac:dyDescent="0.25">
      <c r="A141" s="15" t="s">
        <v>266</v>
      </c>
      <c r="B141" s="15" t="s">
        <v>267</v>
      </c>
      <c r="C141" s="15"/>
      <c r="D141" s="13">
        <f t="shared" ref="D141:D197" si="24">H141*1.05</f>
        <v>0</v>
      </c>
      <c r="E141" s="13">
        <f t="shared" ref="E141:E197" si="25">I141*1.05</f>
        <v>0</v>
      </c>
      <c r="F141" s="13">
        <f t="shared" ref="F141:F197" si="26">J141*1.05</f>
        <v>0</v>
      </c>
      <c r="G141" s="13">
        <f t="shared" ref="G141:G197" si="27">K141*1.05</f>
        <v>0</v>
      </c>
      <c r="H141" s="40"/>
      <c r="I141" s="40"/>
      <c r="J141" s="40"/>
      <c r="K141" s="40"/>
      <c r="L141" s="28"/>
      <c r="M141" s="28"/>
    </row>
    <row r="142" spans="1:13" ht="33" customHeight="1" x14ac:dyDescent="0.25">
      <c r="A142" s="12" t="s">
        <v>268</v>
      </c>
      <c r="B142" s="12" t="s">
        <v>269</v>
      </c>
      <c r="C142" s="12" t="s">
        <v>131</v>
      </c>
      <c r="D142" s="13">
        <v>2.19</v>
      </c>
      <c r="E142" s="13">
        <v>2.63</v>
      </c>
      <c r="F142" s="13">
        <v>1.88</v>
      </c>
      <c r="G142" s="13">
        <v>2.2599999999999998</v>
      </c>
      <c r="H142" s="40">
        <f t="shared" si="17"/>
        <v>2.2995000000000001</v>
      </c>
      <c r="I142" s="40">
        <f t="shared" si="18"/>
        <v>2.7614999999999998</v>
      </c>
      <c r="J142" s="40">
        <f t="shared" si="19"/>
        <v>1.974</v>
      </c>
      <c r="K142" s="40">
        <f t="shared" si="20"/>
        <v>2.3729999999999998</v>
      </c>
      <c r="L142" s="28"/>
      <c r="M142" s="28"/>
    </row>
    <row r="143" spans="1:13" x14ac:dyDescent="0.25">
      <c r="A143" s="15" t="s">
        <v>270</v>
      </c>
      <c r="B143" s="15" t="s">
        <v>271</v>
      </c>
      <c r="C143" s="15"/>
      <c r="D143" s="13">
        <f t="shared" si="24"/>
        <v>0</v>
      </c>
      <c r="E143" s="13">
        <f t="shared" si="25"/>
        <v>0</v>
      </c>
      <c r="F143" s="13">
        <f t="shared" si="26"/>
        <v>0</v>
      </c>
      <c r="G143" s="13">
        <f t="shared" si="27"/>
        <v>0</v>
      </c>
      <c r="H143" s="40"/>
      <c r="I143" s="40"/>
      <c r="J143" s="40"/>
      <c r="K143" s="40"/>
      <c r="L143" s="28"/>
      <c r="M143" s="28"/>
    </row>
    <row r="144" spans="1:13" ht="24.75" customHeight="1" x14ac:dyDescent="0.25">
      <c r="A144" s="12" t="s">
        <v>272</v>
      </c>
      <c r="B144" s="12" t="s">
        <v>273</v>
      </c>
      <c r="C144" s="12" t="s">
        <v>131</v>
      </c>
      <c r="D144" s="13">
        <v>5.85</v>
      </c>
      <c r="E144" s="13">
        <v>7.02</v>
      </c>
      <c r="F144" s="13">
        <v>2.35</v>
      </c>
      <c r="G144" s="13">
        <v>2.82</v>
      </c>
      <c r="H144" s="40">
        <f t="shared" si="17"/>
        <v>6.1425000000000001</v>
      </c>
      <c r="I144" s="40">
        <f t="shared" si="18"/>
        <v>7.3709999999999996</v>
      </c>
      <c r="J144" s="40">
        <f t="shared" si="19"/>
        <v>2.4675000000000002</v>
      </c>
      <c r="K144" s="40">
        <f t="shared" si="20"/>
        <v>2.9609999999999999</v>
      </c>
      <c r="L144" s="28"/>
      <c r="M144" s="28"/>
    </row>
    <row r="145" spans="1:13" x14ac:dyDescent="0.25">
      <c r="A145" s="15" t="s">
        <v>274</v>
      </c>
      <c r="B145" s="15" t="s">
        <v>275</v>
      </c>
      <c r="C145" s="15"/>
      <c r="D145" s="13">
        <f t="shared" si="24"/>
        <v>0</v>
      </c>
      <c r="E145" s="13">
        <f t="shared" si="25"/>
        <v>0</v>
      </c>
      <c r="F145" s="13">
        <f t="shared" si="26"/>
        <v>0</v>
      </c>
      <c r="G145" s="13">
        <f t="shared" si="27"/>
        <v>0</v>
      </c>
      <c r="H145" s="40"/>
      <c r="I145" s="40"/>
      <c r="J145" s="40"/>
      <c r="K145" s="40"/>
      <c r="L145" s="28"/>
      <c r="M145" s="28"/>
    </row>
    <row r="146" spans="1:13" ht="30.75" customHeight="1" x14ac:dyDescent="0.25">
      <c r="A146" s="12" t="s">
        <v>276</v>
      </c>
      <c r="B146" s="12" t="s">
        <v>277</v>
      </c>
      <c r="C146" s="12" t="s">
        <v>131</v>
      </c>
      <c r="D146" s="13">
        <v>11.68</v>
      </c>
      <c r="E146" s="13">
        <v>14.02</v>
      </c>
      <c r="F146" s="13">
        <v>11.29</v>
      </c>
      <c r="G146" s="13">
        <v>13.54</v>
      </c>
      <c r="H146" s="40">
        <f t="shared" ref="H146:H209" si="28">D146*1.05</f>
        <v>12.263999999999999</v>
      </c>
      <c r="I146" s="40">
        <f t="shared" ref="I146:I209" si="29">E146*1.05</f>
        <v>14.721</v>
      </c>
      <c r="J146" s="40">
        <f t="shared" ref="J146:J209" si="30">F146*1.05</f>
        <v>11.8545</v>
      </c>
      <c r="K146" s="40">
        <f t="shared" ref="K146:K209" si="31">G146*1.05</f>
        <v>14.217000000000001</v>
      </c>
      <c r="L146" s="28"/>
      <c r="M146" s="28"/>
    </row>
    <row r="147" spans="1:13" ht="31.5" customHeight="1" x14ac:dyDescent="0.25">
      <c r="A147" s="15" t="s">
        <v>278</v>
      </c>
      <c r="B147" s="15" t="s">
        <v>279</v>
      </c>
      <c r="C147" s="15"/>
      <c r="D147" s="13">
        <f t="shared" si="24"/>
        <v>0</v>
      </c>
      <c r="E147" s="13">
        <f t="shared" si="25"/>
        <v>0</v>
      </c>
      <c r="F147" s="13">
        <f t="shared" si="26"/>
        <v>0</v>
      </c>
      <c r="G147" s="13">
        <f t="shared" si="27"/>
        <v>0</v>
      </c>
      <c r="H147" s="40"/>
      <c r="I147" s="40"/>
      <c r="J147" s="40"/>
      <c r="K147" s="40"/>
      <c r="L147" s="28"/>
      <c r="M147" s="28"/>
    </row>
    <row r="148" spans="1:13" ht="45" x14ac:dyDescent="0.25">
      <c r="A148" s="12" t="s">
        <v>280</v>
      </c>
      <c r="B148" s="12" t="s">
        <v>717</v>
      </c>
      <c r="C148" s="12" t="s">
        <v>131</v>
      </c>
      <c r="D148" s="13">
        <v>9.36</v>
      </c>
      <c r="E148" s="13">
        <v>11.24</v>
      </c>
      <c r="F148" s="13">
        <v>8.17</v>
      </c>
      <c r="G148" s="13">
        <v>9.8000000000000007</v>
      </c>
      <c r="H148" s="40">
        <f t="shared" si="28"/>
        <v>9.8279999999999994</v>
      </c>
      <c r="I148" s="40">
        <f t="shared" si="29"/>
        <v>11.802000000000001</v>
      </c>
      <c r="J148" s="40">
        <f t="shared" si="30"/>
        <v>8.5785</v>
      </c>
      <c r="K148" s="40">
        <f t="shared" si="31"/>
        <v>10.290000000000001</v>
      </c>
      <c r="L148" s="28"/>
      <c r="M148" s="28"/>
    </row>
    <row r="149" spans="1:13" ht="51" customHeight="1" x14ac:dyDescent="0.25">
      <c r="A149" s="12" t="s">
        <v>281</v>
      </c>
      <c r="B149" s="12" t="s">
        <v>282</v>
      </c>
      <c r="C149" s="12" t="s">
        <v>131</v>
      </c>
      <c r="D149" s="13">
        <v>2.88</v>
      </c>
      <c r="E149" s="13">
        <v>3.45</v>
      </c>
      <c r="F149" s="13">
        <v>1.48</v>
      </c>
      <c r="G149" s="13">
        <v>1.78</v>
      </c>
      <c r="H149" s="40">
        <f t="shared" si="28"/>
        <v>3.024</v>
      </c>
      <c r="I149" s="40">
        <f t="shared" si="29"/>
        <v>3.6225000000000005</v>
      </c>
      <c r="J149" s="40">
        <f t="shared" si="30"/>
        <v>1.554</v>
      </c>
      <c r="K149" s="40">
        <f t="shared" si="31"/>
        <v>1.8690000000000002</v>
      </c>
      <c r="L149" s="28"/>
      <c r="M149" s="28"/>
    </row>
    <row r="150" spans="1:13" ht="37.5" customHeight="1" x14ac:dyDescent="0.25">
      <c r="A150" s="12" t="s">
        <v>283</v>
      </c>
      <c r="B150" s="12" t="s">
        <v>284</v>
      </c>
      <c r="C150" s="12" t="s">
        <v>131</v>
      </c>
      <c r="D150" s="13">
        <v>4.1100000000000003</v>
      </c>
      <c r="E150" s="13">
        <v>4.93</v>
      </c>
      <c r="F150" s="13">
        <v>1.62</v>
      </c>
      <c r="G150" s="13">
        <v>1.95</v>
      </c>
      <c r="H150" s="40">
        <f t="shared" si="28"/>
        <v>4.3155000000000001</v>
      </c>
      <c r="I150" s="40">
        <f t="shared" si="29"/>
        <v>5.1764999999999999</v>
      </c>
      <c r="J150" s="40">
        <f t="shared" si="30"/>
        <v>1.7010000000000003</v>
      </c>
      <c r="K150" s="40">
        <f t="shared" si="31"/>
        <v>2.0474999999999999</v>
      </c>
      <c r="L150" s="28"/>
      <c r="M150" s="28"/>
    </row>
    <row r="151" spans="1:13" ht="31.5" customHeight="1" x14ac:dyDescent="0.25">
      <c r="A151" s="12" t="s">
        <v>285</v>
      </c>
      <c r="B151" s="12" t="s">
        <v>286</v>
      </c>
      <c r="C151" s="12" t="s">
        <v>131</v>
      </c>
      <c r="D151" s="13">
        <v>2.82</v>
      </c>
      <c r="E151" s="13">
        <v>3.38</v>
      </c>
      <c r="F151" s="13">
        <v>1.76</v>
      </c>
      <c r="G151" s="13">
        <v>2.12</v>
      </c>
      <c r="H151" s="40">
        <f t="shared" si="28"/>
        <v>2.9609999999999999</v>
      </c>
      <c r="I151" s="40">
        <f t="shared" si="29"/>
        <v>3.5489999999999999</v>
      </c>
      <c r="J151" s="40">
        <f t="shared" si="30"/>
        <v>1.8480000000000001</v>
      </c>
      <c r="K151" s="40">
        <f t="shared" si="31"/>
        <v>2.2260000000000004</v>
      </c>
      <c r="L151" s="28"/>
      <c r="M151" s="28"/>
    </row>
    <row r="152" spans="1:13" ht="42.75" customHeight="1" x14ac:dyDescent="0.25">
      <c r="A152" s="12" t="s">
        <v>287</v>
      </c>
      <c r="B152" s="12" t="s">
        <v>288</v>
      </c>
      <c r="C152" s="12" t="s">
        <v>131</v>
      </c>
      <c r="D152" s="13">
        <v>5.83</v>
      </c>
      <c r="E152" s="13">
        <v>6.99</v>
      </c>
      <c r="F152" s="13">
        <v>2</v>
      </c>
      <c r="G152" s="13">
        <v>2.4</v>
      </c>
      <c r="H152" s="40">
        <f t="shared" si="28"/>
        <v>6.1215000000000002</v>
      </c>
      <c r="I152" s="40">
        <f t="shared" si="29"/>
        <v>7.3395000000000001</v>
      </c>
      <c r="J152" s="40">
        <f t="shared" si="30"/>
        <v>2.1</v>
      </c>
      <c r="K152" s="40">
        <f t="shared" si="31"/>
        <v>2.52</v>
      </c>
      <c r="L152" s="28"/>
      <c r="M152" s="28"/>
    </row>
    <row r="153" spans="1:13" ht="30.75" customHeight="1" x14ac:dyDescent="0.25">
      <c r="A153" s="12" t="s">
        <v>289</v>
      </c>
      <c r="B153" s="12" t="s">
        <v>290</v>
      </c>
      <c r="C153" s="12" t="s">
        <v>131</v>
      </c>
      <c r="D153" s="13">
        <f t="shared" ca="1" si="24"/>
        <v>0</v>
      </c>
      <c r="E153" s="13">
        <f t="shared" ca="1" si="25"/>
        <v>0</v>
      </c>
      <c r="F153" s="13">
        <f t="shared" ca="1" si="26"/>
        <v>0</v>
      </c>
      <c r="G153" s="13">
        <f t="shared" ca="1" si="27"/>
        <v>0</v>
      </c>
      <c r="H153" s="40">
        <f t="shared" ca="1" si="28"/>
        <v>5.9850000000000003</v>
      </c>
      <c r="I153" s="40">
        <f t="shared" ca="1" si="29"/>
        <v>7.1820000000000004</v>
      </c>
      <c r="J153" s="40">
        <f t="shared" ca="1" si="30"/>
        <v>3.4125000000000001</v>
      </c>
      <c r="K153" s="40">
        <f t="shared" ca="1" si="31"/>
        <v>4.0949999999999998</v>
      </c>
      <c r="L153" s="28"/>
      <c r="M153" s="28"/>
    </row>
    <row r="154" spans="1:13" ht="45" customHeight="1" x14ac:dyDescent="0.25">
      <c r="A154" s="12" t="s">
        <v>291</v>
      </c>
      <c r="B154" s="12" t="s">
        <v>292</v>
      </c>
      <c r="C154" s="12" t="s">
        <v>131</v>
      </c>
      <c r="D154" s="13">
        <v>1.23</v>
      </c>
      <c r="E154" s="13">
        <v>1.48</v>
      </c>
      <c r="F154" s="13">
        <v>0.95</v>
      </c>
      <c r="G154" s="13">
        <v>1.1399999999999999</v>
      </c>
      <c r="H154" s="40">
        <f t="shared" si="28"/>
        <v>1.2915000000000001</v>
      </c>
      <c r="I154" s="40">
        <f t="shared" si="29"/>
        <v>1.554</v>
      </c>
      <c r="J154" s="40">
        <f t="shared" si="30"/>
        <v>0.99749999999999994</v>
      </c>
      <c r="K154" s="40">
        <f t="shared" si="31"/>
        <v>1.1969999999999998</v>
      </c>
      <c r="L154" s="28"/>
      <c r="M154" s="28"/>
    </row>
    <row r="155" spans="1:13" ht="31.5" customHeight="1" x14ac:dyDescent="0.25">
      <c r="A155" s="12" t="s">
        <v>293</v>
      </c>
      <c r="B155" s="12" t="s">
        <v>718</v>
      </c>
      <c r="C155" s="12" t="s">
        <v>131</v>
      </c>
      <c r="D155" s="13">
        <v>1.67</v>
      </c>
      <c r="E155" s="13">
        <v>2</v>
      </c>
      <c r="F155" s="13">
        <v>1.08</v>
      </c>
      <c r="G155" s="13">
        <v>1.3</v>
      </c>
      <c r="H155" s="40">
        <f t="shared" si="28"/>
        <v>1.7535000000000001</v>
      </c>
      <c r="I155" s="40">
        <f t="shared" si="29"/>
        <v>2.1</v>
      </c>
      <c r="J155" s="40">
        <f t="shared" si="30"/>
        <v>1.1340000000000001</v>
      </c>
      <c r="K155" s="40">
        <f t="shared" si="31"/>
        <v>1.3650000000000002</v>
      </c>
      <c r="L155" s="28"/>
      <c r="M155" s="28"/>
    </row>
    <row r="156" spans="1:13" x14ac:dyDescent="0.25">
      <c r="A156" s="15" t="s">
        <v>294</v>
      </c>
      <c r="B156" s="15" t="s">
        <v>295</v>
      </c>
      <c r="C156" s="15"/>
      <c r="D156" s="13">
        <f t="shared" si="24"/>
        <v>0</v>
      </c>
      <c r="E156" s="13">
        <f t="shared" si="25"/>
        <v>0</v>
      </c>
      <c r="F156" s="13">
        <f t="shared" si="26"/>
        <v>0</v>
      </c>
      <c r="G156" s="13">
        <f t="shared" si="27"/>
        <v>0</v>
      </c>
      <c r="H156" s="40"/>
      <c r="I156" s="40"/>
      <c r="J156" s="40"/>
      <c r="K156" s="40"/>
      <c r="L156" s="28"/>
      <c r="M156" s="28"/>
    </row>
    <row r="157" spans="1:13" ht="28.5" customHeight="1" x14ac:dyDescent="0.25">
      <c r="A157" s="12" t="s">
        <v>296</v>
      </c>
      <c r="B157" s="12" t="s">
        <v>297</v>
      </c>
      <c r="C157" s="12" t="s">
        <v>131</v>
      </c>
      <c r="D157" s="13">
        <v>2.92</v>
      </c>
      <c r="E157" s="13">
        <v>3.5</v>
      </c>
      <c r="F157" s="13">
        <v>1.51</v>
      </c>
      <c r="G157" s="13">
        <v>1.81</v>
      </c>
      <c r="H157" s="40">
        <f t="shared" si="28"/>
        <v>3.0659999999999998</v>
      </c>
      <c r="I157" s="40">
        <f t="shared" si="29"/>
        <v>3.6750000000000003</v>
      </c>
      <c r="J157" s="40">
        <f t="shared" si="30"/>
        <v>1.5855000000000001</v>
      </c>
      <c r="K157" s="40">
        <f t="shared" si="31"/>
        <v>1.9005000000000001</v>
      </c>
      <c r="L157" s="28"/>
      <c r="M157" s="28"/>
    </row>
    <row r="158" spans="1:13" ht="28.5" customHeight="1" x14ac:dyDescent="0.25">
      <c r="A158" s="12" t="s">
        <v>298</v>
      </c>
      <c r="B158" s="12" t="s">
        <v>299</v>
      </c>
      <c r="C158" s="12" t="s">
        <v>131</v>
      </c>
      <c r="D158" s="13">
        <v>1.87</v>
      </c>
      <c r="E158" s="13">
        <v>2.25</v>
      </c>
      <c r="F158" s="13">
        <v>0.97</v>
      </c>
      <c r="G158" s="13">
        <v>1.1599999999999999</v>
      </c>
      <c r="H158" s="40">
        <f t="shared" si="28"/>
        <v>1.9635000000000002</v>
      </c>
      <c r="I158" s="40">
        <f t="shared" si="29"/>
        <v>2.3625000000000003</v>
      </c>
      <c r="J158" s="40">
        <f t="shared" si="30"/>
        <v>1.0185</v>
      </c>
      <c r="K158" s="40">
        <f t="shared" si="31"/>
        <v>1.218</v>
      </c>
      <c r="L158" s="28"/>
      <c r="M158" s="28"/>
    </row>
    <row r="159" spans="1:13" ht="37.5" customHeight="1" x14ac:dyDescent="0.25">
      <c r="A159" s="12" t="s">
        <v>300</v>
      </c>
      <c r="B159" s="12" t="s">
        <v>301</v>
      </c>
      <c r="C159" s="12" t="s">
        <v>131</v>
      </c>
      <c r="D159" s="13">
        <v>4.01</v>
      </c>
      <c r="E159" s="13">
        <v>4.8099999999999996</v>
      </c>
      <c r="F159" s="13">
        <v>2.17</v>
      </c>
      <c r="G159" s="13">
        <v>2.6</v>
      </c>
      <c r="H159" s="40">
        <f t="shared" si="28"/>
        <v>4.2104999999999997</v>
      </c>
      <c r="I159" s="40">
        <f t="shared" si="29"/>
        <v>5.0504999999999995</v>
      </c>
      <c r="J159" s="40">
        <f t="shared" si="30"/>
        <v>2.2785000000000002</v>
      </c>
      <c r="K159" s="40">
        <f t="shared" si="31"/>
        <v>2.7300000000000004</v>
      </c>
      <c r="L159" s="28"/>
      <c r="M159" s="28"/>
    </row>
    <row r="160" spans="1:13" ht="34.5" customHeight="1" x14ac:dyDescent="0.25">
      <c r="A160" s="15" t="s">
        <v>302</v>
      </c>
      <c r="B160" s="15" t="s">
        <v>303</v>
      </c>
      <c r="C160" s="15"/>
      <c r="D160" s="13">
        <f t="shared" si="24"/>
        <v>0</v>
      </c>
      <c r="E160" s="13">
        <f t="shared" si="25"/>
        <v>0</v>
      </c>
      <c r="F160" s="13">
        <f t="shared" si="26"/>
        <v>0</v>
      </c>
      <c r="G160" s="13">
        <f t="shared" si="27"/>
        <v>0</v>
      </c>
      <c r="H160" s="40"/>
      <c r="I160" s="40"/>
      <c r="J160" s="40"/>
      <c r="K160" s="40"/>
      <c r="L160" s="28"/>
      <c r="M160" s="28"/>
    </row>
    <row r="161" spans="1:13" ht="37.5" customHeight="1" x14ac:dyDescent="0.25">
      <c r="A161" s="12" t="s">
        <v>304</v>
      </c>
      <c r="B161" s="12" t="s">
        <v>305</v>
      </c>
      <c r="C161" s="12" t="s">
        <v>131</v>
      </c>
      <c r="D161" s="13">
        <v>2.93</v>
      </c>
      <c r="E161" s="13">
        <v>3.51</v>
      </c>
      <c r="F161" s="13">
        <v>1.76</v>
      </c>
      <c r="G161" s="13">
        <v>2.12</v>
      </c>
      <c r="H161" s="40">
        <f t="shared" si="28"/>
        <v>3.0765000000000002</v>
      </c>
      <c r="I161" s="40">
        <f t="shared" si="29"/>
        <v>3.6854999999999998</v>
      </c>
      <c r="J161" s="40">
        <f t="shared" si="30"/>
        <v>1.8480000000000001</v>
      </c>
      <c r="K161" s="40">
        <f t="shared" si="31"/>
        <v>2.2260000000000004</v>
      </c>
      <c r="L161" s="28"/>
      <c r="M161" s="28"/>
    </row>
    <row r="162" spans="1:13" ht="39" customHeight="1" x14ac:dyDescent="0.25">
      <c r="A162" s="15" t="s">
        <v>306</v>
      </c>
      <c r="B162" s="15" t="s">
        <v>307</v>
      </c>
      <c r="C162" s="15"/>
      <c r="D162" s="13">
        <f t="shared" si="24"/>
        <v>0</v>
      </c>
      <c r="E162" s="13">
        <f t="shared" si="25"/>
        <v>0</v>
      </c>
      <c r="F162" s="13">
        <f t="shared" si="26"/>
        <v>0</v>
      </c>
      <c r="G162" s="13">
        <f t="shared" si="27"/>
        <v>0</v>
      </c>
      <c r="H162" s="40"/>
      <c r="I162" s="40"/>
      <c r="J162" s="40"/>
      <c r="K162" s="40"/>
      <c r="L162" s="28"/>
      <c r="M162" s="28"/>
    </row>
    <row r="163" spans="1:13" ht="31.5" customHeight="1" x14ac:dyDescent="0.25">
      <c r="A163" s="12" t="s">
        <v>308</v>
      </c>
      <c r="B163" s="12" t="s">
        <v>309</v>
      </c>
      <c r="C163" s="12" t="s">
        <v>131</v>
      </c>
      <c r="D163" s="13">
        <v>2.82</v>
      </c>
      <c r="E163" s="13">
        <v>3.38</v>
      </c>
      <c r="F163" s="13">
        <v>2.2599999999999998</v>
      </c>
      <c r="G163" s="13">
        <v>2.71</v>
      </c>
      <c r="H163" s="40">
        <f t="shared" si="28"/>
        <v>2.9609999999999999</v>
      </c>
      <c r="I163" s="40">
        <f t="shared" si="29"/>
        <v>3.5489999999999999</v>
      </c>
      <c r="J163" s="40">
        <f t="shared" si="30"/>
        <v>2.3729999999999998</v>
      </c>
      <c r="K163" s="40">
        <f t="shared" si="31"/>
        <v>2.8454999999999999</v>
      </c>
      <c r="L163" s="28"/>
      <c r="M163" s="28"/>
    </row>
    <row r="164" spans="1:13" ht="39.75" customHeight="1" x14ac:dyDescent="0.25">
      <c r="A164" s="12" t="s">
        <v>310</v>
      </c>
      <c r="B164" s="12" t="s">
        <v>311</v>
      </c>
      <c r="C164" s="12" t="s">
        <v>131</v>
      </c>
      <c r="D164" s="13">
        <v>3.15</v>
      </c>
      <c r="E164" s="13">
        <v>3.78</v>
      </c>
      <c r="F164" s="13">
        <v>2.4300000000000002</v>
      </c>
      <c r="G164" s="13">
        <v>2.92</v>
      </c>
      <c r="H164" s="40">
        <f t="shared" si="28"/>
        <v>3.3075000000000001</v>
      </c>
      <c r="I164" s="40">
        <f t="shared" si="29"/>
        <v>3.9689999999999999</v>
      </c>
      <c r="J164" s="40">
        <f t="shared" si="30"/>
        <v>2.5515000000000003</v>
      </c>
      <c r="K164" s="40">
        <f t="shared" si="31"/>
        <v>3.0659999999999998</v>
      </c>
      <c r="L164" s="28"/>
      <c r="M164" s="28"/>
    </row>
    <row r="165" spans="1:13" ht="35.25" customHeight="1" x14ac:dyDescent="0.25">
      <c r="A165" s="12" t="s">
        <v>312</v>
      </c>
      <c r="B165" s="12" t="s">
        <v>313</v>
      </c>
      <c r="C165" s="12" t="s">
        <v>131</v>
      </c>
      <c r="D165" s="13">
        <v>5.03</v>
      </c>
      <c r="E165" s="13">
        <v>6.04</v>
      </c>
      <c r="F165" s="13">
        <v>4.53</v>
      </c>
      <c r="G165" s="13">
        <v>5.43</v>
      </c>
      <c r="H165" s="40">
        <f t="shared" si="28"/>
        <v>5.2815000000000003</v>
      </c>
      <c r="I165" s="40">
        <f t="shared" si="29"/>
        <v>6.3420000000000005</v>
      </c>
      <c r="J165" s="40">
        <f t="shared" si="30"/>
        <v>4.7565000000000008</v>
      </c>
      <c r="K165" s="40">
        <f t="shared" si="31"/>
        <v>5.7015000000000002</v>
      </c>
      <c r="L165" s="28"/>
      <c r="M165" s="28"/>
    </row>
    <row r="166" spans="1:13" ht="39" customHeight="1" x14ac:dyDescent="0.25">
      <c r="A166" s="12" t="s">
        <v>314</v>
      </c>
      <c r="B166" s="12" t="s">
        <v>315</v>
      </c>
      <c r="C166" s="12" t="s">
        <v>131</v>
      </c>
      <c r="D166" s="13">
        <v>4.3899999999999997</v>
      </c>
      <c r="E166" s="13">
        <v>5.27</v>
      </c>
      <c r="F166" s="13">
        <v>3.4</v>
      </c>
      <c r="G166" s="13">
        <v>4.07</v>
      </c>
      <c r="H166" s="40">
        <f t="shared" si="28"/>
        <v>4.6094999999999997</v>
      </c>
      <c r="I166" s="40">
        <f t="shared" si="29"/>
        <v>5.5335000000000001</v>
      </c>
      <c r="J166" s="40">
        <f t="shared" si="30"/>
        <v>3.57</v>
      </c>
      <c r="K166" s="40">
        <f t="shared" si="31"/>
        <v>4.2735000000000003</v>
      </c>
      <c r="L166" s="28"/>
      <c r="M166" s="28"/>
    </row>
    <row r="167" spans="1:13" ht="43.5" customHeight="1" x14ac:dyDescent="0.25">
      <c r="A167" s="12" t="s">
        <v>316</v>
      </c>
      <c r="B167" s="12" t="s">
        <v>317</v>
      </c>
      <c r="C167" s="12" t="s">
        <v>131</v>
      </c>
      <c r="D167" s="13">
        <v>4.3899999999999997</v>
      </c>
      <c r="E167" s="13">
        <v>5.27</v>
      </c>
      <c r="F167" s="13">
        <v>3.4</v>
      </c>
      <c r="G167" s="13">
        <v>4.07</v>
      </c>
      <c r="H167" s="40">
        <f t="shared" si="28"/>
        <v>4.6094999999999997</v>
      </c>
      <c r="I167" s="40">
        <f t="shared" si="29"/>
        <v>5.5335000000000001</v>
      </c>
      <c r="J167" s="40">
        <f t="shared" si="30"/>
        <v>3.57</v>
      </c>
      <c r="K167" s="40">
        <f t="shared" si="31"/>
        <v>4.2735000000000003</v>
      </c>
      <c r="L167" s="28"/>
      <c r="M167" s="28"/>
    </row>
    <row r="168" spans="1:13" ht="50.25" customHeight="1" x14ac:dyDescent="0.25">
      <c r="A168" s="12" t="s">
        <v>318</v>
      </c>
      <c r="B168" s="12" t="s">
        <v>319</v>
      </c>
      <c r="C168" s="12" t="s">
        <v>131</v>
      </c>
      <c r="D168" s="13">
        <v>2.82</v>
      </c>
      <c r="E168" s="13">
        <v>3.38</v>
      </c>
      <c r="F168" s="13">
        <v>2.2599999999999998</v>
      </c>
      <c r="G168" s="13">
        <v>2.71</v>
      </c>
      <c r="H168" s="40">
        <f t="shared" si="28"/>
        <v>2.9609999999999999</v>
      </c>
      <c r="I168" s="40">
        <f t="shared" si="29"/>
        <v>3.5489999999999999</v>
      </c>
      <c r="J168" s="40">
        <f t="shared" si="30"/>
        <v>2.3729999999999998</v>
      </c>
      <c r="K168" s="40">
        <f t="shared" si="31"/>
        <v>2.8454999999999999</v>
      </c>
      <c r="L168" s="28"/>
      <c r="M168" s="28"/>
    </row>
    <row r="169" spans="1:13" ht="22.5" customHeight="1" x14ac:dyDescent="0.25">
      <c r="A169" s="15" t="s">
        <v>320</v>
      </c>
      <c r="B169" s="15" t="s">
        <v>321</v>
      </c>
      <c r="C169" s="15"/>
      <c r="D169" s="13">
        <f t="shared" si="24"/>
        <v>0</v>
      </c>
      <c r="E169" s="13">
        <f t="shared" si="25"/>
        <v>0</v>
      </c>
      <c r="F169" s="13">
        <f t="shared" si="26"/>
        <v>0</v>
      </c>
      <c r="G169" s="13">
        <f t="shared" si="27"/>
        <v>0</v>
      </c>
      <c r="H169" s="40"/>
      <c r="I169" s="40"/>
      <c r="J169" s="40"/>
      <c r="K169" s="40"/>
      <c r="L169" s="28"/>
      <c r="M169" s="28"/>
    </row>
    <row r="170" spans="1:13" ht="43.5" customHeight="1" x14ac:dyDescent="0.25">
      <c r="A170" s="12" t="s">
        <v>322</v>
      </c>
      <c r="B170" s="12" t="s">
        <v>323</v>
      </c>
      <c r="C170" s="12" t="s">
        <v>131</v>
      </c>
      <c r="D170" s="13">
        <v>3.8</v>
      </c>
      <c r="E170" s="13">
        <v>4.5599999999999996</v>
      </c>
      <c r="F170" s="13">
        <v>3.46</v>
      </c>
      <c r="G170" s="13">
        <v>4.16</v>
      </c>
      <c r="H170" s="40">
        <f t="shared" si="28"/>
        <v>3.9899999999999998</v>
      </c>
      <c r="I170" s="40">
        <f t="shared" si="29"/>
        <v>4.7879999999999994</v>
      </c>
      <c r="J170" s="40">
        <f t="shared" si="30"/>
        <v>3.633</v>
      </c>
      <c r="K170" s="40">
        <f t="shared" si="31"/>
        <v>4.3680000000000003</v>
      </c>
      <c r="L170" s="28"/>
      <c r="M170" s="28"/>
    </row>
    <row r="171" spans="1:13" ht="51" customHeight="1" x14ac:dyDescent="0.25">
      <c r="A171" s="12" t="s">
        <v>324</v>
      </c>
      <c r="B171" s="12" t="s">
        <v>325</v>
      </c>
      <c r="C171" s="12" t="s">
        <v>131</v>
      </c>
      <c r="D171" s="13">
        <v>5.77</v>
      </c>
      <c r="E171" s="13">
        <v>6.93</v>
      </c>
      <c r="F171" s="13">
        <v>4.5999999999999996</v>
      </c>
      <c r="G171" s="13">
        <v>5.52</v>
      </c>
      <c r="H171" s="40">
        <f t="shared" si="28"/>
        <v>6.0584999999999996</v>
      </c>
      <c r="I171" s="40">
        <f t="shared" si="29"/>
        <v>7.2765000000000004</v>
      </c>
      <c r="J171" s="40">
        <f t="shared" si="30"/>
        <v>4.83</v>
      </c>
      <c r="K171" s="40">
        <f t="shared" si="31"/>
        <v>5.7959999999999994</v>
      </c>
      <c r="L171" s="28"/>
      <c r="M171" s="28"/>
    </row>
    <row r="172" spans="1:13" ht="50.25" customHeight="1" x14ac:dyDescent="0.25">
      <c r="A172" s="12" t="s">
        <v>326</v>
      </c>
      <c r="B172" s="12" t="s">
        <v>327</v>
      </c>
      <c r="C172" s="12" t="s">
        <v>131</v>
      </c>
      <c r="D172" s="13">
        <v>6.92</v>
      </c>
      <c r="E172" s="13">
        <v>8.31</v>
      </c>
      <c r="F172" s="13">
        <v>6.03</v>
      </c>
      <c r="G172" s="13">
        <v>7.24</v>
      </c>
      <c r="H172" s="40">
        <f t="shared" si="28"/>
        <v>7.266</v>
      </c>
      <c r="I172" s="40">
        <f t="shared" si="29"/>
        <v>8.7255000000000003</v>
      </c>
      <c r="J172" s="40">
        <f t="shared" si="30"/>
        <v>6.3315000000000001</v>
      </c>
      <c r="K172" s="40">
        <f t="shared" si="31"/>
        <v>7.6020000000000003</v>
      </c>
      <c r="L172" s="28"/>
      <c r="M172" s="28"/>
    </row>
    <row r="173" spans="1:13" ht="36" customHeight="1" x14ac:dyDescent="0.25">
      <c r="A173" s="12" t="s">
        <v>328</v>
      </c>
      <c r="B173" s="12" t="s">
        <v>329</v>
      </c>
      <c r="C173" s="12" t="s">
        <v>131</v>
      </c>
      <c r="D173" s="13">
        <v>2.82</v>
      </c>
      <c r="E173" s="13">
        <v>3.38</v>
      </c>
      <c r="F173" s="13">
        <v>1.18</v>
      </c>
      <c r="G173" s="13">
        <v>1.41</v>
      </c>
      <c r="H173" s="40">
        <f t="shared" si="28"/>
        <v>2.9609999999999999</v>
      </c>
      <c r="I173" s="40">
        <f t="shared" si="29"/>
        <v>3.5489999999999999</v>
      </c>
      <c r="J173" s="40">
        <f t="shared" si="30"/>
        <v>1.2389999999999999</v>
      </c>
      <c r="K173" s="40">
        <f t="shared" si="31"/>
        <v>1.4804999999999999</v>
      </c>
      <c r="L173" s="28"/>
      <c r="M173" s="28"/>
    </row>
    <row r="174" spans="1:13" ht="30.75" customHeight="1" x14ac:dyDescent="0.25">
      <c r="A174" s="15" t="s">
        <v>330</v>
      </c>
      <c r="B174" s="15" t="s">
        <v>331</v>
      </c>
      <c r="C174" s="15"/>
      <c r="D174" s="13">
        <f t="shared" si="24"/>
        <v>0</v>
      </c>
      <c r="E174" s="13">
        <f t="shared" si="25"/>
        <v>0</v>
      </c>
      <c r="F174" s="13">
        <f t="shared" si="26"/>
        <v>0</v>
      </c>
      <c r="G174" s="13">
        <f t="shared" si="27"/>
        <v>0</v>
      </c>
      <c r="H174" s="40"/>
      <c r="I174" s="40"/>
      <c r="J174" s="40"/>
      <c r="K174" s="40"/>
      <c r="L174" s="28"/>
      <c r="M174" s="28"/>
    </row>
    <row r="175" spans="1:13" ht="48" customHeight="1" x14ac:dyDescent="0.25">
      <c r="A175" s="12" t="s">
        <v>332</v>
      </c>
      <c r="B175" s="12" t="s">
        <v>333</v>
      </c>
      <c r="C175" s="12" t="s">
        <v>131</v>
      </c>
      <c r="D175" s="13">
        <v>2.16</v>
      </c>
      <c r="E175" s="13">
        <v>2.59</v>
      </c>
      <c r="F175" s="13">
        <v>1.91</v>
      </c>
      <c r="G175" s="13">
        <v>2.29</v>
      </c>
      <c r="H175" s="40">
        <f t="shared" si="28"/>
        <v>2.2680000000000002</v>
      </c>
      <c r="I175" s="40">
        <f t="shared" si="29"/>
        <v>2.7195</v>
      </c>
      <c r="J175" s="40">
        <f t="shared" si="30"/>
        <v>2.0055000000000001</v>
      </c>
      <c r="K175" s="40">
        <f t="shared" si="31"/>
        <v>2.4045000000000001</v>
      </c>
      <c r="L175" s="28"/>
      <c r="M175" s="28"/>
    </row>
    <row r="176" spans="1:13" ht="36" customHeight="1" x14ac:dyDescent="0.25">
      <c r="A176" s="12" t="s">
        <v>334</v>
      </c>
      <c r="B176" s="12" t="s">
        <v>335</v>
      </c>
      <c r="C176" s="12" t="s">
        <v>131</v>
      </c>
      <c r="D176" s="13">
        <v>3.27</v>
      </c>
      <c r="E176" s="13">
        <v>3.93</v>
      </c>
      <c r="F176" s="13">
        <v>2.2200000000000002</v>
      </c>
      <c r="G176" s="13">
        <v>2.67</v>
      </c>
      <c r="H176" s="40">
        <f t="shared" si="28"/>
        <v>3.4335</v>
      </c>
      <c r="I176" s="40">
        <f t="shared" si="29"/>
        <v>4.1265000000000001</v>
      </c>
      <c r="J176" s="40">
        <f t="shared" si="30"/>
        <v>2.3310000000000004</v>
      </c>
      <c r="K176" s="40">
        <f t="shared" si="31"/>
        <v>2.8035000000000001</v>
      </c>
      <c r="L176" s="28"/>
      <c r="M176" s="28"/>
    </row>
    <row r="177" spans="1:13" ht="37.5" customHeight="1" x14ac:dyDescent="0.25">
      <c r="A177" s="12" t="s">
        <v>336</v>
      </c>
      <c r="B177" s="12" t="s">
        <v>337</v>
      </c>
      <c r="C177" s="12" t="s">
        <v>131</v>
      </c>
      <c r="D177" s="13">
        <v>2.67</v>
      </c>
      <c r="E177" s="13">
        <v>3.2</v>
      </c>
      <c r="F177" s="13">
        <v>0.65</v>
      </c>
      <c r="G177" s="13">
        <v>0.78</v>
      </c>
      <c r="H177" s="40">
        <f t="shared" si="28"/>
        <v>2.8035000000000001</v>
      </c>
      <c r="I177" s="40">
        <f t="shared" si="29"/>
        <v>3.3600000000000003</v>
      </c>
      <c r="J177" s="40">
        <f t="shared" si="30"/>
        <v>0.68250000000000011</v>
      </c>
      <c r="K177" s="40">
        <f t="shared" si="31"/>
        <v>0.81900000000000006</v>
      </c>
      <c r="L177" s="28"/>
      <c r="M177" s="28"/>
    </row>
    <row r="178" spans="1:13" ht="33" customHeight="1" x14ac:dyDescent="0.25">
      <c r="A178" s="12" t="s">
        <v>338</v>
      </c>
      <c r="B178" s="12" t="s">
        <v>339</v>
      </c>
      <c r="C178" s="12" t="s">
        <v>131</v>
      </c>
      <c r="D178" s="13">
        <v>1.71</v>
      </c>
      <c r="E178" s="13">
        <v>2.0499999999999998</v>
      </c>
      <c r="F178" s="13">
        <v>1.45</v>
      </c>
      <c r="G178" s="13">
        <v>1.74</v>
      </c>
      <c r="H178" s="40">
        <f t="shared" si="28"/>
        <v>1.7955000000000001</v>
      </c>
      <c r="I178" s="40">
        <f t="shared" si="29"/>
        <v>2.1524999999999999</v>
      </c>
      <c r="J178" s="40">
        <f t="shared" si="30"/>
        <v>1.5225</v>
      </c>
      <c r="K178" s="40">
        <f t="shared" si="31"/>
        <v>1.827</v>
      </c>
      <c r="L178" s="28"/>
      <c r="M178" s="28"/>
    </row>
    <row r="179" spans="1:13" ht="24" customHeight="1" x14ac:dyDescent="0.25">
      <c r="A179" s="12" t="s">
        <v>340</v>
      </c>
      <c r="B179" s="12" t="s">
        <v>341</v>
      </c>
      <c r="C179" s="12" t="s">
        <v>131</v>
      </c>
      <c r="D179" s="13">
        <v>1.88</v>
      </c>
      <c r="E179" s="13">
        <v>2.2599999999999998</v>
      </c>
      <c r="F179" s="13">
        <v>1.29</v>
      </c>
      <c r="G179" s="13">
        <v>1.55</v>
      </c>
      <c r="H179" s="40">
        <f t="shared" si="28"/>
        <v>1.974</v>
      </c>
      <c r="I179" s="40">
        <f t="shared" si="29"/>
        <v>2.3729999999999998</v>
      </c>
      <c r="J179" s="40">
        <f t="shared" si="30"/>
        <v>1.3545</v>
      </c>
      <c r="K179" s="40">
        <f t="shared" si="31"/>
        <v>1.6275000000000002</v>
      </c>
      <c r="L179" s="28"/>
      <c r="M179" s="28"/>
    </row>
    <row r="180" spans="1:13" ht="55.5" customHeight="1" x14ac:dyDescent="0.25">
      <c r="A180" s="12" t="s">
        <v>342</v>
      </c>
      <c r="B180" s="12" t="s">
        <v>343</v>
      </c>
      <c r="C180" s="12" t="s">
        <v>131</v>
      </c>
      <c r="D180" s="13">
        <v>5.72</v>
      </c>
      <c r="E180" s="13">
        <v>6.86</v>
      </c>
      <c r="F180" s="13">
        <v>4.0599999999999996</v>
      </c>
      <c r="G180" s="13">
        <v>4.87</v>
      </c>
      <c r="H180" s="40">
        <f t="shared" si="28"/>
        <v>6.0060000000000002</v>
      </c>
      <c r="I180" s="40">
        <f t="shared" si="29"/>
        <v>7.2030000000000003</v>
      </c>
      <c r="J180" s="40">
        <f t="shared" si="30"/>
        <v>4.2629999999999999</v>
      </c>
      <c r="K180" s="40">
        <f t="shared" si="31"/>
        <v>5.1135000000000002</v>
      </c>
      <c r="L180" s="28"/>
      <c r="M180" s="28"/>
    </row>
    <row r="181" spans="1:13" ht="46.5" customHeight="1" x14ac:dyDescent="0.25">
      <c r="A181" s="12" t="s">
        <v>344</v>
      </c>
      <c r="B181" s="12" t="s">
        <v>345</v>
      </c>
      <c r="C181" s="12" t="s">
        <v>131</v>
      </c>
      <c r="D181" s="13">
        <v>1.1399999999999999</v>
      </c>
      <c r="E181" s="13">
        <v>1.37</v>
      </c>
      <c r="F181" s="13">
        <v>1.85</v>
      </c>
      <c r="G181" s="13">
        <v>1.02</v>
      </c>
      <c r="H181" s="40">
        <f t="shared" si="28"/>
        <v>1.1969999999999998</v>
      </c>
      <c r="I181" s="40">
        <f t="shared" si="29"/>
        <v>1.4385000000000001</v>
      </c>
      <c r="J181" s="40">
        <f t="shared" si="30"/>
        <v>1.9425000000000001</v>
      </c>
      <c r="K181" s="40">
        <f t="shared" si="31"/>
        <v>1.0710000000000002</v>
      </c>
      <c r="L181" s="28"/>
      <c r="M181" s="28"/>
    </row>
    <row r="182" spans="1:13" x14ac:dyDescent="0.25">
      <c r="A182" s="15" t="s">
        <v>346</v>
      </c>
      <c r="B182" s="15" t="s">
        <v>347</v>
      </c>
      <c r="C182" s="15"/>
      <c r="D182" s="13">
        <f t="shared" si="24"/>
        <v>0</v>
      </c>
      <c r="E182" s="13">
        <f t="shared" si="25"/>
        <v>0</v>
      </c>
      <c r="F182" s="13">
        <f t="shared" si="26"/>
        <v>0</v>
      </c>
      <c r="G182" s="13">
        <f t="shared" si="27"/>
        <v>0</v>
      </c>
      <c r="H182" s="40"/>
      <c r="I182" s="40"/>
      <c r="J182" s="40"/>
      <c r="K182" s="40"/>
      <c r="L182" s="28"/>
      <c r="M182" s="28"/>
    </row>
    <row r="183" spans="1:13" ht="28.5" customHeight="1" x14ac:dyDescent="0.25">
      <c r="A183" s="12" t="s">
        <v>348</v>
      </c>
      <c r="B183" s="12" t="s">
        <v>349</v>
      </c>
      <c r="C183" s="12" t="s">
        <v>131</v>
      </c>
      <c r="D183" s="13">
        <v>1.46</v>
      </c>
      <c r="E183" s="13">
        <v>1.75</v>
      </c>
      <c r="F183" s="13">
        <v>1.51</v>
      </c>
      <c r="G183" s="13">
        <v>1.81</v>
      </c>
      <c r="H183" s="40">
        <f t="shared" si="28"/>
        <v>1.5329999999999999</v>
      </c>
      <c r="I183" s="40">
        <f t="shared" si="29"/>
        <v>1.8375000000000001</v>
      </c>
      <c r="J183" s="40">
        <f t="shared" si="30"/>
        <v>1.5855000000000001</v>
      </c>
      <c r="K183" s="40">
        <f t="shared" si="31"/>
        <v>1.9005000000000001</v>
      </c>
      <c r="L183" s="28"/>
      <c r="M183" s="28"/>
    </row>
    <row r="184" spans="1:13" ht="45" x14ac:dyDescent="0.25">
      <c r="A184" s="15" t="s">
        <v>350</v>
      </c>
      <c r="B184" s="15" t="s">
        <v>351</v>
      </c>
      <c r="C184" s="15"/>
      <c r="D184" s="13">
        <f t="shared" si="24"/>
        <v>0</v>
      </c>
      <c r="E184" s="13">
        <f t="shared" si="25"/>
        <v>0</v>
      </c>
      <c r="F184" s="13">
        <f t="shared" si="26"/>
        <v>0</v>
      </c>
      <c r="G184" s="13">
        <f t="shared" si="27"/>
        <v>0</v>
      </c>
      <c r="H184" s="40"/>
      <c r="I184" s="40"/>
      <c r="J184" s="40"/>
      <c r="K184" s="40"/>
      <c r="L184" s="28"/>
      <c r="M184" s="28"/>
    </row>
    <row r="185" spans="1:13" ht="37.5" customHeight="1" x14ac:dyDescent="0.25">
      <c r="A185" s="12" t="s">
        <v>352</v>
      </c>
      <c r="B185" s="12" t="s">
        <v>353</v>
      </c>
      <c r="C185" s="12" t="s">
        <v>131</v>
      </c>
      <c r="D185" s="13">
        <v>3.02</v>
      </c>
      <c r="E185" s="13">
        <v>3.62</v>
      </c>
      <c r="F185" s="13">
        <v>1.56</v>
      </c>
      <c r="G185" s="13">
        <v>1.87</v>
      </c>
      <c r="H185" s="40">
        <f t="shared" si="28"/>
        <v>3.1710000000000003</v>
      </c>
      <c r="I185" s="40">
        <f t="shared" si="29"/>
        <v>3.8010000000000002</v>
      </c>
      <c r="J185" s="40">
        <f t="shared" si="30"/>
        <v>1.6380000000000001</v>
      </c>
      <c r="K185" s="40">
        <f t="shared" si="31"/>
        <v>1.9635000000000002</v>
      </c>
      <c r="L185" s="28"/>
      <c r="M185" s="28"/>
    </row>
    <row r="186" spans="1:13" ht="37.5" customHeight="1" x14ac:dyDescent="0.25">
      <c r="A186" s="12" t="s">
        <v>354</v>
      </c>
      <c r="B186" s="12" t="s">
        <v>355</v>
      </c>
      <c r="C186" s="12" t="s">
        <v>131</v>
      </c>
      <c r="D186" s="13">
        <v>2.1</v>
      </c>
      <c r="E186" s="13">
        <v>2.52</v>
      </c>
      <c r="F186" s="13">
        <v>0.98</v>
      </c>
      <c r="G186" s="13">
        <v>1.17</v>
      </c>
      <c r="H186" s="40">
        <f t="shared" si="28"/>
        <v>2.2050000000000001</v>
      </c>
      <c r="I186" s="40">
        <f t="shared" si="29"/>
        <v>2.6460000000000004</v>
      </c>
      <c r="J186" s="40">
        <f t="shared" si="30"/>
        <v>1.0289999999999999</v>
      </c>
      <c r="K186" s="40">
        <f t="shared" si="31"/>
        <v>1.2284999999999999</v>
      </c>
      <c r="L186" s="28"/>
      <c r="M186" s="28"/>
    </row>
    <row r="187" spans="1:13" ht="37.5" customHeight="1" x14ac:dyDescent="0.25">
      <c r="A187" s="15" t="s">
        <v>356</v>
      </c>
      <c r="B187" s="15" t="s">
        <v>357</v>
      </c>
      <c r="C187" s="15"/>
      <c r="D187" s="13">
        <f t="shared" si="24"/>
        <v>0</v>
      </c>
      <c r="E187" s="13">
        <f t="shared" si="25"/>
        <v>0</v>
      </c>
      <c r="F187" s="13">
        <f t="shared" si="26"/>
        <v>0</v>
      </c>
      <c r="G187" s="13">
        <f t="shared" si="27"/>
        <v>0</v>
      </c>
      <c r="H187" s="40"/>
      <c r="I187" s="40"/>
      <c r="J187" s="40"/>
      <c r="K187" s="40"/>
      <c r="L187" s="28"/>
      <c r="M187" s="28"/>
    </row>
    <row r="188" spans="1:13" ht="51" customHeight="1" x14ac:dyDescent="0.25">
      <c r="A188" s="12" t="s">
        <v>358</v>
      </c>
      <c r="B188" s="12" t="s">
        <v>359</v>
      </c>
      <c r="C188" s="12" t="s">
        <v>131</v>
      </c>
      <c r="D188" s="13">
        <v>2.63</v>
      </c>
      <c r="E188" s="13">
        <v>3.16</v>
      </c>
      <c r="F188" s="13">
        <v>1.36</v>
      </c>
      <c r="G188" s="13">
        <v>1.63</v>
      </c>
      <c r="H188" s="40">
        <f t="shared" si="28"/>
        <v>2.7614999999999998</v>
      </c>
      <c r="I188" s="40">
        <f t="shared" si="29"/>
        <v>3.3180000000000005</v>
      </c>
      <c r="J188" s="40">
        <f t="shared" si="30"/>
        <v>1.4280000000000002</v>
      </c>
      <c r="K188" s="40">
        <f t="shared" si="31"/>
        <v>1.7115</v>
      </c>
      <c r="L188" s="28"/>
      <c r="M188" s="28"/>
    </row>
    <row r="189" spans="1:13" ht="36" customHeight="1" x14ac:dyDescent="0.25">
      <c r="A189" s="15" t="s">
        <v>360</v>
      </c>
      <c r="B189" s="15" t="s">
        <v>361</v>
      </c>
      <c r="C189" s="15"/>
      <c r="D189" s="13">
        <f t="shared" si="24"/>
        <v>0</v>
      </c>
      <c r="E189" s="13">
        <f t="shared" si="25"/>
        <v>0</v>
      </c>
      <c r="F189" s="13">
        <f t="shared" si="26"/>
        <v>0</v>
      </c>
      <c r="G189" s="13">
        <f t="shared" si="27"/>
        <v>0</v>
      </c>
      <c r="H189" s="40"/>
      <c r="I189" s="40"/>
      <c r="J189" s="40"/>
      <c r="K189" s="40"/>
      <c r="L189" s="28"/>
      <c r="M189" s="28"/>
    </row>
    <row r="190" spans="1:13" ht="70.5" customHeight="1" x14ac:dyDescent="0.25">
      <c r="A190" s="12" t="s">
        <v>362</v>
      </c>
      <c r="B190" s="12" t="s">
        <v>363</v>
      </c>
      <c r="C190" s="12" t="s">
        <v>131</v>
      </c>
      <c r="D190" s="13">
        <v>4.58</v>
      </c>
      <c r="E190" s="13">
        <v>5.49</v>
      </c>
      <c r="F190" s="13">
        <v>0.75</v>
      </c>
      <c r="G190" s="13">
        <v>0.9</v>
      </c>
      <c r="H190" s="40">
        <f t="shared" si="28"/>
        <v>4.8090000000000002</v>
      </c>
      <c r="I190" s="40">
        <f t="shared" si="29"/>
        <v>5.7645000000000008</v>
      </c>
      <c r="J190" s="40">
        <f t="shared" si="30"/>
        <v>0.78750000000000009</v>
      </c>
      <c r="K190" s="40">
        <f t="shared" si="31"/>
        <v>0.94500000000000006</v>
      </c>
      <c r="L190" s="28"/>
      <c r="M190" s="28"/>
    </row>
    <row r="191" spans="1:13" ht="36" customHeight="1" x14ac:dyDescent="0.25">
      <c r="A191" s="15" t="s">
        <v>364</v>
      </c>
      <c r="B191" s="15" t="s">
        <v>365</v>
      </c>
      <c r="C191" s="15"/>
      <c r="D191" s="13">
        <f t="shared" si="24"/>
        <v>0</v>
      </c>
      <c r="E191" s="13">
        <f t="shared" si="25"/>
        <v>0</v>
      </c>
      <c r="F191" s="13">
        <f t="shared" si="26"/>
        <v>0</v>
      </c>
      <c r="G191" s="13">
        <f t="shared" si="27"/>
        <v>0</v>
      </c>
      <c r="H191" s="40"/>
      <c r="I191" s="40"/>
      <c r="J191" s="40"/>
      <c r="K191" s="40"/>
      <c r="L191" s="28"/>
      <c r="M191" s="28"/>
    </row>
    <row r="192" spans="1:13" ht="52.5" customHeight="1" x14ac:dyDescent="0.25">
      <c r="A192" s="12" t="s">
        <v>366</v>
      </c>
      <c r="B192" s="12" t="s">
        <v>367</v>
      </c>
      <c r="C192" s="12" t="s">
        <v>131</v>
      </c>
      <c r="D192" s="13">
        <v>4.37</v>
      </c>
      <c r="E192" s="13">
        <v>5.24</v>
      </c>
      <c r="F192" s="13">
        <v>5.12</v>
      </c>
      <c r="G192" s="13">
        <v>6.15</v>
      </c>
      <c r="H192" s="40">
        <f t="shared" si="28"/>
        <v>4.5885000000000007</v>
      </c>
      <c r="I192" s="40">
        <f t="shared" si="29"/>
        <v>5.5020000000000007</v>
      </c>
      <c r="J192" s="40">
        <f t="shared" si="30"/>
        <v>5.3760000000000003</v>
      </c>
      <c r="K192" s="40">
        <f t="shared" si="31"/>
        <v>6.4575000000000005</v>
      </c>
      <c r="L192" s="28"/>
      <c r="M192" s="28"/>
    </row>
    <row r="193" spans="1:13" ht="36" customHeight="1" x14ac:dyDescent="0.25">
      <c r="A193" s="12" t="s">
        <v>368</v>
      </c>
      <c r="B193" s="12" t="s">
        <v>369</v>
      </c>
      <c r="C193" s="12" t="s">
        <v>131</v>
      </c>
      <c r="D193" s="13">
        <v>9.24</v>
      </c>
      <c r="E193" s="13">
        <v>11.09</v>
      </c>
      <c r="F193" s="13">
        <v>4.83</v>
      </c>
      <c r="G193" s="13">
        <v>5.79</v>
      </c>
      <c r="H193" s="40">
        <f t="shared" si="28"/>
        <v>9.702</v>
      </c>
      <c r="I193" s="40">
        <f t="shared" si="29"/>
        <v>11.644500000000001</v>
      </c>
      <c r="J193" s="40">
        <f t="shared" si="30"/>
        <v>5.0715000000000003</v>
      </c>
      <c r="K193" s="40">
        <f t="shared" si="31"/>
        <v>6.0795000000000003</v>
      </c>
      <c r="L193" s="28"/>
      <c r="M193" s="28"/>
    </row>
    <row r="194" spans="1:13" ht="35.25" customHeight="1" x14ac:dyDescent="0.25">
      <c r="A194" s="12" t="s">
        <v>370</v>
      </c>
      <c r="B194" s="12" t="s">
        <v>371</v>
      </c>
      <c r="C194" s="12" t="s">
        <v>131</v>
      </c>
      <c r="D194" s="13">
        <f t="shared" ca="1" si="24"/>
        <v>0</v>
      </c>
      <c r="E194" s="13">
        <f t="shared" ca="1" si="25"/>
        <v>0</v>
      </c>
      <c r="F194" s="13">
        <f t="shared" ca="1" si="26"/>
        <v>0</v>
      </c>
      <c r="G194" s="13">
        <f t="shared" ca="1" si="27"/>
        <v>0</v>
      </c>
      <c r="H194" s="40">
        <f t="shared" ca="1" si="28"/>
        <v>5.9850000000000003</v>
      </c>
      <c r="I194" s="40">
        <f t="shared" ca="1" si="29"/>
        <v>7.1820000000000004</v>
      </c>
      <c r="J194" s="40">
        <f t="shared" ca="1" si="30"/>
        <v>3.4125000000000001</v>
      </c>
      <c r="K194" s="40">
        <f t="shared" ca="1" si="31"/>
        <v>4.0949999999999998</v>
      </c>
      <c r="L194" s="28"/>
      <c r="M194" s="28"/>
    </row>
    <row r="195" spans="1:13" ht="30" customHeight="1" x14ac:dyDescent="0.25">
      <c r="A195" s="12" t="s">
        <v>372</v>
      </c>
      <c r="B195" s="12" t="s">
        <v>373</v>
      </c>
      <c r="C195" s="12" t="s">
        <v>131</v>
      </c>
      <c r="D195" s="13">
        <v>2.62</v>
      </c>
      <c r="E195" s="13">
        <v>3.15</v>
      </c>
      <c r="F195" s="13">
        <f t="shared" ca="1" si="26"/>
        <v>0</v>
      </c>
      <c r="G195" s="13">
        <f t="shared" ca="1" si="27"/>
        <v>0</v>
      </c>
      <c r="H195" s="40">
        <f t="shared" si="28"/>
        <v>2.7510000000000003</v>
      </c>
      <c r="I195" s="40">
        <f t="shared" si="29"/>
        <v>3.3075000000000001</v>
      </c>
      <c r="J195" s="40">
        <f t="shared" ca="1" si="30"/>
        <v>3.4125000000000001</v>
      </c>
      <c r="K195" s="40">
        <f t="shared" ca="1" si="31"/>
        <v>4.0949999999999998</v>
      </c>
      <c r="L195" s="28"/>
      <c r="M195" s="28"/>
    </row>
    <row r="196" spans="1:13" ht="49.5" customHeight="1" x14ac:dyDescent="0.25">
      <c r="A196" s="12" t="s">
        <v>374</v>
      </c>
      <c r="B196" s="12" t="s">
        <v>375</v>
      </c>
      <c r="C196" s="12" t="s">
        <v>131</v>
      </c>
      <c r="D196" s="13">
        <v>5.25</v>
      </c>
      <c r="E196" s="13">
        <v>6.3</v>
      </c>
      <c r="F196" s="13">
        <v>4.0599999999999996</v>
      </c>
      <c r="G196" s="13">
        <v>4.87</v>
      </c>
      <c r="H196" s="40">
        <f t="shared" si="28"/>
        <v>5.5125000000000002</v>
      </c>
      <c r="I196" s="40">
        <f t="shared" si="29"/>
        <v>6.6150000000000002</v>
      </c>
      <c r="J196" s="40">
        <f t="shared" si="30"/>
        <v>4.2629999999999999</v>
      </c>
      <c r="K196" s="40">
        <f t="shared" si="31"/>
        <v>5.1135000000000002</v>
      </c>
      <c r="L196" s="28"/>
      <c r="M196" s="28"/>
    </row>
    <row r="197" spans="1:13" ht="60" customHeight="1" x14ac:dyDescent="0.25">
      <c r="A197" s="15" t="s">
        <v>376</v>
      </c>
      <c r="B197" s="15" t="s">
        <v>377</v>
      </c>
      <c r="C197" s="15" t="s">
        <v>131</v>
      </c>
      <c r="D197" s="13">
        <f t="shared" si="24"/>
        <v>0</v>
      </c>
      <c r="E197" s="13">
        <f t="shared" si="25"/>
        <v>0</v>
      </c>
      <c r="F197" s="13">
        <f t="shared" si="26"/>
        <v>0</v>
      </c>
      <c r="G197" s="13">
        <f t="shared" si="27"/>
        <v>0</v>
      </c>
      <c r="H197" s="40"/>
      <c r="I197" s="40"/>
      <c r="J197" s="40"/>
      <c r="K197" s="40"/>
      <c r="L197" s="28"/>
      <c r="M197" s="28"/>
    </row>
    <row r="198" spans="1:13" ht="39" customHeight="1" x14ac:dyDescent="0.25">
      <c r="A198" s="12" t="s">
        <v>378</v>
      </c>
      <c r="B198" s="12" t="s">
        <v>379</v>
      </c>
      <c r="C198" s="12" t="s">
        <v>131</v>
      </c>
      <c r="D198" s="13">
        <v>9.27</v>
      </c>
      <c r="E198" s="13">
        <v>11.13</v>
      </c>
      <c r="F198" s="13">
        <v>6.49</v>
      </c>
      <c r="G198" s="13">
        <v>7.79</v>
      </c>
      <c r="H198" s="40">
        <f t="shared" si="28"/>
        <v>9.7334999999999994</v>
      </c>
      <c r="I198" s="40">
        <f t="shared" si="29"/>
        <v>11.686500000000001</v>
      </c>
      <c r="J198" s="40">
        <f t="shared" si="30"/>
        <v>6.8145000000000007</v>
      </c>
      <c r="K198" s="40">
        <f t="shared" si="31"/>
        <v>8.1795000000000009</v>
      </c>
      <c r="L198" s="28"/>
      <c r="M198" s="28"/>
    </row>
    <row r="199" spans="1:13" ht="49.5" customHeight="1" x14ac:dyDescent="0.25">
      <c r="A199" s="12" t="s">
        <v>380</v>
      </c>
      <c r="B199" s="12" t="s">
        <v>381</v>
      </c>
      <c r="C199" s="12" t="s">
        <v>131</v>
      </c>
      <c r="D199" s="13">
        <v>8.57</v>
      </c>
      <c r="E199" s="13">
        <v>10.29</v>
      </c>
      <c r="F199" s="13">
        <v>6</v>
      </c>
      <c r="G199" s="13">
        <v>7.2</v>
      </c>
      <c r="H199" s="40">
        <f t="shared" si="28"/>
        <v>8.9984999999999999</v>
      </c>
      <c r="I199" s="40">
        <f t="shared" si="29"/>
        <v>10.804499999999999</v>
      </c>
      <c r="J199" s="40">
        <f t="shared" si="30"/>
        <v>6.3000000000000007</v>
      </c>
      <c r="K199" s="40">
        <f t="shared" si="31"/>
        <v>7.5600000000000005</v>
      </c>
      <c r="L199" s="28"/>
      <c r="M199" s="28"/>
    </row>
    <row r="200" spans="1:13" ht="64.5" customHeight="1" x14ac:dyDescent="0.25">
      <c r="A200" s="12" t="s">
        <v>382</v>
      </c>
      <c r="B200" s="12" t="s">
        <v>383</v>
      </c>
      <c r="C200" s="12" t="s">
        <v>131</v>
      </c>
      <c r="D200" s="13">
        <v>19</v>
      </c>
      <c r="E200" s="13">
        <v>22.79</v>
      </c>
      <c r="F200" s="13">
        <v>13.3</v>
      </c>
      <c r="G200" s="13">
        <v>15.96</v>
      </c>
      <c r="H200" s="40">
        <f t="shared" si="28"/>
        <v>19.95</v>
      </c>
      <c r="I200" s="40">
        <f t="shared" si="29"/>
        <v>23.929500000000001</v>
      </c>
      <c r="J200" s="40">
        <f t="shared" si="30"/>
        <v>13.965000000000002</v>
      </c>
      <c r="K200" s="40">
        <f t="shared" si="31"/>
        <v>16.758000000000003</v>
      </c>
      <c r="L200" s="28"/>
      <c r="M200" s="28"/>
    </row>
    <row r="201" spans="1:13" ht="57.75" customHeight="1" x14ac:dyDescent="0.25">
      <c r="A201" s="12" t="s">
        <v>384</v>
      </c>
      <c r="B201" s="12" t="s">
        <v>385</v>
      </c>
      <c r="C201" s="12" t="s">
        <v>131</v>
      </c>
      <c r="D201" s="13">
        <v>20.46</v>
      </c>
      <c r="E201" s="13">
        <v>24.55</v>
      </c>
      <c r="F201" s="13">
        <v>14.32</v>
      </c>
      <c r="G201" s="13">
        <v>17.190000000000001</v>
      </c>
      <c r="H201" s="40">
        <f t="shared" si="28"/>
        <v>21.483000000000001</v>
      </c>
      <c r="I201" s="40">
        <f t="shared" si="29"/>
        <v>25.777500000000003</v>
      </c>
      <c r="J201" s="40">
        <f t="shared" si="30"/>
        <v>15.036000000000001</v>
      </c>
      <c r="K201" s="40">
        <f t="shared" si="31"/>
        <v>18.049500000000002</v>
      </c>
      <c r="L201" s="28"/>
      <c r="M201" s="28"/>
    </row>
    <row r="202" spans="1:13" ht="69.75" customHeight="1" x14ac:dyDescent="0.25">
      <c r="A202" s="12" t="s">
        <v>386</v>
      </c>
      <c r="B202" s="12" t="s">
        <v>387</v>
      </c>
      <c r="C202" s="12" t="s">
        <v>131</v>
      </c>
      <c r="D202" s="13">
        <v>25.47</v>
      </c>
      <c r="E202" s="13">
        <v>30.56</v>
      </c>
      <c r="F202" s="13">
        <v>17.82</v>
      </c>
      <c r="G202" s="13">
        <v>21.39</v>
      </c>
      <c r="H202" s="40">
        <f t="shared" si="28"/>
        <v>26.743500000000001</v>
      </c>
      <c r="I202" s="40">
        <f t="shared" si="29"/>
        <v>32.088000000000001</v>
      </c>
      <c r="J202" s="40">
        <f t="shared" si="30"/>
        <v>18.711000000000002</v>
      </c>
      <c r="K202" s="40">
        <f t="shared" si="31"/>
        <v>22.459500000000002</v>
      </c>
      <c r="L202" s="28"/>
      <c r="M202" s="28"/>
    </row>
    <row r="203" spans="1:13" ht="85.5" customHeight="1" x14ac:dyDescent="0.25">
      <c r="A203" s="12" t="s">
        <v>388</v>
      </c>
      <c r="B203" s="12" t="s">
        <v>389</v>
      </c>
      <c r="C203" s="12" t="s">
        <v>131</v>
      </c>
      <c r="D203" s="13">
        <v>27.25</v>
      </c>
      <c r="E203" s="13">
        <v>32.700000000000003</v>
      </c>
      <c r="F203" s="13">
        <v>19.079999999999998</v>
      </c>
      <c r="G203" s="13">
        <v>22.89</v>
      </c>
      <c r="H203" s="40">
        <f t="shared" si="28"/>
        <v>28.612500000000001</v>
      </c>
      <c r="I203" s="40">
        <f t="shared" si="29"/>
        <v>34.335000000000008</v>
      </c>
      <c r="J203" s="40">
        <f t="shared" si="30"/>
        <v>20.033999999999999</v>
      </c>
      <c r="K203" s="40">
        <f t="shared" si="31"/>
        <v>24.034500000000001</v>
      </c>
      <c r="L203" s="28"/>
      <c r="M203" s="28"/>
    </row>
    <row r="204" spans="1:13" ht="33" customHeight="1" x14ac:dyDescent="0.25">
      <c r="A204" s="12" t="s">
        <v>390</v>
      </c>
      <c r="B204" s="12" t="s">
        <v>391</v>
      </c>
      <c r="C204" s="12" t="s">
        <v>131</v>
      </c>
      <c r="D204" s="13">
        <v>5.05</v>
      </c>
      <c r="E204" s="13">
        <v>6.06</v>
      </c>
      <c r="F204" s="13">
        <v>5.05</v>
      </c>
      <c r="G204" s="13">
        <v>6.06</v>
      </c>
      <c r="H204" s="40">
        <f t="shared" si="28"/>
        <v>5.3025000000000002</v>
      </c>
      <c r="I204" s="40">
        <f t="shared" si="29"/>
        <v>6.3629999999999995</v>
      </c>
      <c r="J204" s="40">
        <f t="shared" si="30"/>
        <v>5.3025000000000002</v>
      </c>
      <c r="K204" s="40">
        <f t="shared" si="31"/>
        <v>6.3629999999999995</v>
      </c>
      <c r="L204" s="28"/>
      <c r="M204" s="28"/>
    </row>
    <row r="205" spans="1:13" ht="30" x14ac:dyDescent="0.25">
      <c r="A205" s="15" t="s">
        <v>392</v>
      </c>
      <c r="B205" s="15" t="s">
        <v>393</v>
      </c>
      <c r="C205" s="15"/>
      <c r="D205" s="13">
        <f t="shared" ref="D205:D210" si="32">H205*1.05</f>
        <v>0</v>
      </c>
      <c r="E205" s="13">
        <f t="shared" ref="E205:E210" si="33">I205*1.05</f>
        <v>0</v>
      </c>
      <c r="F205" s="13">
        <f t="shared" ref="F205:F210" si="34">J205*1.05</f>
        <v>0</v>
      </c>
      <c r="G205" s="13">
        <f t="shared" ref="G205:G210" si="35">K205*1.05</f>
        <v>0</v>
      </c>
      <c r="H205" s="40"/>
      <c r="I205" s="40"/>
      <c r="J205" s="40"/>
      <c r="K205" s="40"/>
      <c r="L205" s="28"/>
      <c r="M205" s="28"/>
    </row>
    <row r="206" spans="1:13" ht="41.25" customHeight="1" x14ac:dyDescent="0.25">
      <c r="A206" s="12" t="s">
        <v>394</v>
      </c>
      <c r="B206" s="12" t="s">
        <v>395</v>
      </c>
      <c r="C206" s="12" t="s">
        <v>131</v>
      </c>
      <c r="D206" s="13">
        <v>8.98</v>
      </c>
      <c r="E206" s="13">
        <v>10.77</v>
      </c>
      <c r="F206" s="13">
        <v>8.98</v>
      </c>
      <c r="G206" s="13">
        <v>10.77</v>
      </c>
      <c r="H206" s="40">
        <f t="shared" si="28"/>
        <v>9.4290000000000003</v>
      </c>
      <c r="I206" s="40">
        <f t="shared" si="29"/>
        <v>11.3085</v>
      </c>
      <c r="J206" s="40">
        <f t="shared" si="30"/>
        <v>9.4290000000000003</v>
      </c>
      <c r="K206" s="40">
        <f t="shared" si="31"/>
        <v>11.3085</v>
      </c>
      <c r="L206" s="28"/>
      <c r="M206" s="28"/>
    </row>
    <row r="207" spans="1:13" ht="45.75" customHeight="1" x14ac:dyDescent="0.25">
      <c r="A207" s="12" t="s">
        <v>396</v>
      </c>
      <c r="B207" s="12" t="s">
        <v>395</v>
      </c>
      <c r="C207" s="12" t="s">
        <v>131</v>
      </c>
      <c r="D207" s="13">
        <v>9.66</v>
      </c>
      <c r="E207" s="13">
        <v>11.59</v>
      </c>
      <c r="F207" s="13">
        <v>9.66</v>
      </c>
      <c r="G207" s="13">
        <v>11.59</v>
      </c>
      <c r="H207" s="40">
        <f t="shared" si="28"/>
        <v>10.143000000000001</v>
      </c>
      <c r="I207" s="40">
        <f t="shared" si="29"/>
        <v>12.169500000000001</v>
      </c>
      <c r="J207" s="40">
        <f t="shared" si="30"/>
        <v>10.143000000000001</v>
      </c>
      <c r="K207" s="40">
        <f t="shared" si="31"/>
        <v>12.169500000000001</v>
      </c>
      <c r="L207" s="28"/>
      <c r="M207" s="28"/>
    </row>
    <row r="208" spans="1:13" ht="30" x14ac:dyDescent="0.25">
      <c r="A208" s="15" t="s">
        <v>397</v>
      </c>
      <c r="B208" s="15" t="s">
        <v>398</v>
      </c>
      <c r="C208" s="15"/>
      <c r="D208" s="13">
        <f t="shared" si="32"/>
        <v>0</v>
      </c>
      <c r="E208" s="13">
        <f t="shared" si="33"/>
        <v>0</v>
      </c>
      <c r="F208" s="13">
        <f t="shared" si="34"/>
        <v>0</v>
      </c>
      <c r="G208" s="13">
        <f t="shared" si="35"/>
        <v>0</v>
      </c>
      <c r="H208" s="40"/>
      <c r="I208" s="40"/>
      <c r="J208" s="40"/>
      <c r="K208" s="40"/>
      <c r="L208" s="28"/>
      <c r="M208" s="28"/>
    </row>
    <row r="209" spans="1:13" ht="34.5" customHeight="1" x14ac:dyDescent="0.25">
      <c r="A209" s="12" t="s">
        <v>399</v>
      </c>
      <c r="B209" s="12" t="s">
        <v>400</v>
      </c>
      <c r="C209" s="12" t="s">
        <v>131</v>
      </c>
      <c r="D209" s="13">
        <v>8.6999999999999993</v>
      </c>
      <c r="E209" s="13">
        <v>10.44</v>
      </c>
      <c r="F209" s="13">
        <v>5.45</v>
      </c>
      <c r="G209" s="13">
        <v>6.54</v>
      </c>
      <c r="H209" s="40">
        <f t="shared" si="28"/>
        <v>9.1349999999999998</v>
      </c>
      <c r="I209" s="40">
        <f t="shared" si="29"/>
        <v>10.962</v>
      </c>
      <c r="J209" s="40">
        <f t="shared" si="30"/>
        <v>5.7225000000000001</v>
      </c>
      <c r="K209" s="40">
        <f t="shared" si="31"/>
        <v>6.867</v>
      </c>
      <c r="L209" s="28"/>
      <c r="M209" s="28"/>
    </row>
    <row r="210" spans="1:13" x14ac:dyDescent="0.25">
      <c r="A210" s="15" t="s">
        <v>401</v>
      </c>
      <c r="B210" s="15" t="s">
        <v>402</v>
      </c>
      <c r="C210" s="15"/>
      <c r="D210" s="13">
        <f t="shared" si="32"/>
        <v>0</v>
      </c>
      <c r="E210" s="13">
        <f t="shared" si="33"/>
        <v>0</v>
      </c>
      <c r="F210" s="13">
        <f t="shared" si="34"/>
        <v>0</v>
      </c>
      <c r="G210" s="13">
        <f t="shared" si="35"/>
        <v>0</v>
      </c>
      <c r="H210" s="40"/>
      <c r="I210" s="40"/>
      <c r="J210" s="40"/>
      <c r="K210" s="40"/>
      <c r="L210" s="28"/>
      <c r="M210" s="28"/>
    </row>
    <row r="211" spans="1:13" ht="42.75" customHeight="1" x14ac:dyDescent="0.25">
      <c r="A211" s="12" t="s">
        <v>403</v>
      </c>
      <c r="B211" s="12" t="s">
        <v>404</v>
      </c>
      <c r="C211" s="12" t="s">
        <v>131</v>
      </c>
      <c r="D211" s="13">
        <v>1.85</v>
      </c>
      <c r="E211" s="13">
        <v>2.2200000000000002</v>
      </c>
      <c r="F211" s="13">
        <v>1.85</v>
      </c>
      <c r="G211" s="13">
        <v>2.2200000000000002</v>
      </c>
      <c r="H211" s="40">
        <f t="shared" ref="H211:H272" si="36">D211*1.05</f>
        <v>1.9425000000000001</v>
      </c>
      <c r="I211" s="40">
        <f t="shared" ref="I211:I272" si="37">E211*1.05</f>
        <v>2.3310000000000004</v>
      </c>
      <c r="J211" s="40">
        <f t="shared" ref="J211:J272" si="38">F211*1.05</f>
        <v>1.9425000000000001</v>
      </c>
      <c r="K211" s="40">
        <f t="shared" ref="K211:K272" si="39">G211*1.05</f>
        <v>2.3310000000000004</v>
      </c>
      <c r="L211" s="28"/>
      <c r="M211" s="28"/>
    </row>
    <row r="212" spans="1:13" ht="31.5" customHeight="1" x14ac:dyDescent="0.25">
      <c r="A212" s="12" t="s">
        <v>405</v>
      </c>
      <c r="B212" s="12" t="s">
        <v>406</v>
      </c>
      <c r="C212" s="12" t="s">
        <v>131</v>
      </c>
      <c r="D212" s="13">
        <v>4.58</v>
      </c>
      <c r="E212" s="13">
        <v>5.5</v>
      </c>
      <c r="F212" s="13">
        <v>4.58</v>
      </c>
      <c r="G212" s="13">
        <v>5.5</v>
      </c>
      <c r="H212" s="40">
        <f t="shared" si="36"/>
        <v>4.8090000000000002</v>
      </c>
      <c r="I212" s="40">
        <f t="shared" si="37"/>
        <v>5.7750000000000004</v>
      </c>
      <c r="J212" s="40">
        <f t="shared" si="38"/>
        <v>4.8090000000000002</v>
      </c>
      <c r="K212" s="40">
        <f t="shared" si="39"/>
        <v>5.7750000000000004</v>
      </c>
      <c r="L212" s="28"/>
      <c r="M212" s="28"/>
    </row>
    <row r="213" spans="1:13" ht="20.25" customHeight="1" x14ac:dyDescent="0.25">
      <c r="A213" s="15" t="s">
        <v>407</v>
      </c>
      <c r="B213" s="15" t="s">
        <v>408</v>
      </c>
      <c r="C213" s="15"/>
      <c r="D213" s="13">
        <f>H213*1.1</f>
        <v>0</v>
      </c>
      <c r="E213" s="15"/>
      <c r="F213" s="15"/>
      <c r="G213" s="15"/>
      <c r="H213" s="40">
        <v>0</v>
      </c>
      <c r="I213" s="40">
        <f t="shared" si="37"/>
        <v>0</v>
      </c>
      <c r="J213" s="40">
        <f t="shared" si="38"/>
        <v>0</v>
      </c>
      <c r="K213" s="40">
        <f t="shared" si="39"/>
        <v>0</v>
      </c>
      <c r="L213" s="28"/>
      <c r="M213" s="28"/>
    </row>
    <row r="214" spans="1:13" ht="19.5" customHeight="1" x14ac:dyDescent="0.25">
      <c r="A214" s="12" t="s">
        <v>409</v>
      </c>
      <c r="B214" s="12" t="s">
        <v>410</v>
      </c>
      <c r="C214" s="12" t="s">
        <v>131</v>
      </c>
      <c r="D214" s="13">
        <f t="shared" ref="D214:D277" si="40">H214*1.1</f>
        <v>0</v>
      </c>
      <c r="E214" s="12">
        <f>I214*1.1</f>
        <v>0</v>
      </c>
      <c r="F214" s="13">
        <f>J214*1.1</f>
        <v>0</v>
      </c>
      <c r="G214" s="13">
        <f>K214*1.1</f>
        <v>0</v>
      </c>
      <c r="H214" s="40"/>
      <c r="I214" s="40"/>
      <c r="J214" s="40"/>
      <c r="K214" s="40"/>
      <c r="L214" s="28"/>
      <c r="M214" s="28"/>
    </row>
    <row r="215" spans="1:13" ht="23.25" customHeight="1" x14ac:dyDescent="0.25">
      <c r="A215" s="12" t="s">
        <v>411</v>
      </c>
      <c r="B215" s="12" t="s">
        <v>412</v>
      </c>
      <c r="C215" s="12" t="s">
        <v>131</v>
      </c>
      <c r="D215" s="13">
        <v>0.12</v>
      </c>
      <c r="E215" s="13">
        <v>0.14000000000000001</v>
      </c>
      <c r="F215" s="13">
        <v>0.12</v>
      </c>
      <c r="G215" s="13">
        <v>0.14000000000000001</v>
      </c>
      <c r="H215" s="40">
        <v>0.12</v>
      </c>
      <c r="I215" s="40">
        <f t="shared" si="37"/>
        <v>0.14700000000000002</v>
      </c>
      <c r="J215" s="40">
        <v>0.12</v>
      </c>
      <c r="K215" s="40">
        <f t="shared" si="39"/>
        <v>0.14700000000000002</v>
      </c>
      <c r="L215" s="28"/>
      <c r="M215" s="28"/>
    </row>
    <row r="216" spans="1:13" ht="35.25" customHeight="1" x14ac:dyDescent="0.25">
      <c r="A216" s="12" t="s">
        <v>413</v>
      </c>
      <c r="B216" s="12" t="s">
        <v>414</v>
      </c>
      <c r="C216" s="12" t="s">
        <v>131</v>
      </c>
      <c r="D216" s="13">
        <v>2.2999999999999998</v>
      </c>
      <c r="E216" s="13">
        <v>2.76</v>
      </c>
      <c r="F216" s="13">
        <v>2.2999999999999998</v>
      </c>
      <c r="G216" s="13">
        <v>2.76</v>
      </c>
      <c r="H216" s="40">
        <v>2.4</v>
      </c>
      <c r="I216" s="40">
        <f t="shared" si="37"/>
        <v>2.8979999999999997</v>
      </c>
      <c r="J216" s="40">
        <v>2.4</v>
      </c>
      <c r="K216" s="40">
        <f t="shared" si="39"/>
        <v>2.8979999999999997</v>
      </c>
      <c r="L216" s="28"/>
      <c r="M216" s="28"/>
    </row>
    <row r="217" spans="1:13" ht="60" customHeight="1" x14ac:dyDescent="0.25">
      <c r="A217" s="12" t="s">
        <v>415</v>
      </c>
      <c r="B217" s="12" t="s">
        <v>416</v>
      </c>
      <c r="C217" s="12" t="s">
        <v>131</v>
      </c>
      <c r="D217" s="13">
        <v>0.28000000000000003</v>
      </c>
      <c r="E217" s="13">
        <v>0.34</v>
      </c>
      <c r="F217" s="13">
        <v>0.28000000000000003</v>
      </c>
      <c r="G217" s="13">
        <v>0.34</v>
      </c>
      <c r="H217" s="40">
        <f t="shared" si="36"/>
        <v>0.29400000000000004</v>
      </c>
      <c r="I217" s="40">
        <f t="shared" si="37"/>
        <v>0.35700000000000004</v>
      </c>
      <c r="J217" s="40">
        <f t="shared" si="38"/>
        <v>0.29400000000000004</v>
      </c>
      <c r="K217" s="40">
        <f t="shared" si="39"/>
        <v>0.35700000000000004</v>
      </c>
      <c r="L217" s="28"/>
      <c r="M217" s="28"/>
    </row>
    <row r="218" spans="1:13" ht="37.5" customHeight="1" x14ac:dyDescent="0.25">
      <c r="A218" s="12" t="s">
        <v>417</v>
      </c>
      <c r="B218" s="12" t="s">
        <v>418</v>
      </c>
      <c r="C218" s="12" t="s">
        <v>131</v>
      </c>
      <c r="D218" s="13">
        <v>2.84</v>
      </c>
      <c r="E218" s="13">
        <v>3.41</v>
      </c>
      <c r="F218" s="13">
        <v>2.84</v>
      </c>
      <c r="G218" s="13">
        <v>3.41</v>
      </c>
      <c r="H218" s="40">
        <f t="shared" si="36"/>
        <v>2.9819999999999998</v>
      </c>
      <c r="I218" s="40">
        <f t="shared" si="37"/>
        <v>3.5805000000000002</v>
      </c>
      <c r="J218" s="40">
        <f t="shared" si="38"/>
        <v>2.9819999999999998</v>
      </c>
      <c r="K218" s="40">
        <f t="shared" si="39"/>
        <v>3.5805000000000002</v>
      </c>
      <c r="L218" s="28"/>
      <c r="M218" s="28"/>
    </row>
    <row r="219" spans="1:13" ht="30" x14ac:dyDescent="0.25">
      <c r="A219" s="15" t="s">
        <v>419</v>
      </c>
      <c r="B219" s="15" t="s">
        <v>420</v>
      </c>
      <c r="C219" s="15"/>
      <c r="D219" s="13">
        <f t="shared" si="40"/>
        <v>0</v>
      </c>
      <c r="E219" s="13">
        <f t="shared" ref="E219:E277" si="41">I219*1.1</f>
        <v>0</v>
      </c>
      <c r="F219" s="13">
        <f t="shared" ref="F219:F277" si="42">J219*1.1</f>
        <v>0</v>
      </c>
      <c r="G219" s="13">
        <f t="shared" ref="G219:G277" si="43">K219*1.1</f>
        <v>0</v>
      </c>
      <c r="H219" s="40">
        <v>0</v>
      </c>
      <c r="I219" s="40">
        <v>0</v>
      </c>
      <c r="J219" s="40">
        <v>0</v>
      </c>
      <c r="K219" s="40">
        <v>0</v>
      </c>
      <c r="L219" s="28"/>
      <c r="M219" s="28"/>
    </row>
    <row r="220" spans="1:13" ht="51" customHeight="1" x14ac:dyDescent="0.25">
      <c r="A220" s="12" t="s">
        <v>421</v>
      </c>
      <c r="B220" s="12" t="s">
        <v>422</v>
      </c>
      <c r="C220" s="12" t="s">
        <v>131</v>
      </c>
      <c r="D220" s="13">
        <v>5.62</v>
      </c>
      <c r="E220" s="13">
        <v>6.74</v>
      </c>
      <c r="F220" s="13">
        <v>5.07</v>
      </c>
      <c r="G220" s="13">
        <v>6.08</v>
      </c>
      <c r="H220" s="40">
        <f t="shared" si="36"/>
        <v>5.9010000000000007</v>
      </c>
      <c r="I220" s="40">
        <f t="shared" si="37"/>
        <v>7.0770000000000008</v>
      </c>
      <c r="J220" s="40">
        <f t="shared" si="38"/>
        <v>5.3235000000000001</v>
      </c>
      <c r="K220" s="40">
        <f t="shared" si="39"/>
        <v>6.3840000000000003</v>
      </c>
      <c r="L220" s="28"/>
      <c r="M220" s="28"/>
    </row>
    <row r="221" spans="1:13" ht="49.5" customHeight="1" x14ac:dyDescent="0.25">
      <c r="A221" s="12" t="s">
        <v>423</v>
      </c>
      <c r="B221" s="12" t="s">
        <v>424</v>
      </c>
      <c r="C221" s="12" t="s">
        <v>131</v>
      </c>
      <c r="D221" s="13">
        <v>1.44</v>
      </c>
      <c r="E221" s="13">
        <v>1.73</v>
      </c>
      <c r="F221" s="13">
        <v>1.43</v>
      </c>
      <c r="G221" s="13">
        <v>1.72</v>
      </c>
      <c r="H221" s="40">
        <f t="shared" si="36"/>
        <v>1.512</v>
      </c>
      <c r="I221" s="40">
        <f t="shared" si="37"/>
        <v>1.8165</v>
      </c>
      <c r="J221" s="40">
        <f t="shared" si="38"/>
        <v>1.5015000000000001</v>
      </c>
      <c r="K221" s="40">
        <f t="shared" si="39"/>
        <v>1.806</v>
      </c>
      <c r="L221" s="28"/>
      <c r="M221" s="28"/>
    </row>
    <row r="222" spans="1:13" ht="30" x14ac:dyDescent="0.25">
      <c r="A222" s="12" t="s">
        <v>425</v>
      </c>
      <c r="B222" s="12" t="s">
        <v>426</v>
      </c>
      <c r="C222" s="12" t="s">
        <v>131</v>
      </c>
      <c r="D222" s="13">
        <v>1.67</v>
      </c>
      <c r="E222" s="13">
        <v>2</v>
      </c>
      <c r="F222" s="13">
        <v>1.19</v>
      </c>
      <c r="G222" s="13">
        <v>1.43</v>
      </c>
      <c r="H222" s="40">
        <f t="shared" si="36"/>
        <v>1.7535000000000001</v>
      </c>
      <c r="I222" s="40">
        <f t="shared" si="37"/>
        <v>2.1</v>
      </c>
      <c r="J222" s="40">
        <f t="shared" si="38"/>
        <v>1.2495000000000001</v>
      </c>
      <c r="K222" s="40">
        <f t="shared" si="39"/>
        <v>1.5015000000000001</v>
      </c>
      <c r="L222" s="28"/>
      <c r="M222" s="28"/>
    </row>
    <row r="223" spans="1:13" ht="44.25" customHeight="1" x14ac:dyDescent="0.25">
      <c r="A223" s="12" t="s">
        <v>427</v>
      </c>
      <c r="B223" s="12" t="s">
        <v>428</v>
      </c>
      <c r="C223" s="12" t="s">
        <v>131</v>
      </c>
      <c r="D223" s="13">
        <v>2.2999999999999998</v>
      </c>
      <c r="E223" s="13">
        <v>2.76</v>
      </c>
      <c r="F223" s="13">
        <v>1.74</v>
      </c>
      <c r="G223" s="13">
        <v>2.09</v>
      </c>
      <c r="H223" s="40">
        <f t="shared" si="36"/>
        <v>2.415</v>
      </c>
      <c r="I223" s="40">
        <f t="shared" si="37"/>
        <v>2.8979999999999997</v>
      </c>
      <c r="J223" s="40">
        <f t="shared" si="38"/>
        <v>1.827</v>
      </c>
      <c r="K223" s="40">
        <f t="shared" si="39"/>
        <v>2.1945000000000001</v>
      </c>
      <c r="L223" s="28"/>
      <c r="M223" s="28"/>
    </row>
    <row r="224" spans="1:13" ht="30" x14ac:dyDescent="0.25">
      <c r="A224" s="15" t="s">
        <v>429</v>
      </c>
      <c r="B224" s="15" t="s">
        <v>420</v>
      </c>
      <c r="C224" s="15"/>
      <c r="D224" s="13">
        <f t="shared" si="40"/>
        <v>0</v>
      </c>
      <c r="E224" s="13">
        <f t="shared" si="41"/>
        <v>0</v>
      </c>
      <c r="F224" s="13">
        <f t="shared" si="42"/>
        <v>0</v>
      </c>
      <c r="G224" s="13">
        <f t="shared" si="43"/>
        <v>0</v>
      </c>
      <c r="H224" s="40">
        <v>0</v>
      </c>
      <c r="I224" s="40">
        <v>0</v>
      </c>
      <c r="J224" s="40">
        <v>0</v>
      </c>
      <c r="K224" s="40">
        <v>0</v>
      </c>
      <c r="L224" s="28"/>
      <c r="M224" s="28"/>
    </row>
    <row r="225" spans="1:13" ht="51" customHeight="1" x14ac:dyDescent="0.25">
      <c r="A225" s="12" t="s">
        <v>430</v>
      </c>
      <c r="B225" s="12" t="s">
        <v>431</v>
      </c>
      <c r="C225" s="12" t="s">
        <v>131</v>
      </c>
      <c r="D225" s="13">
        <v>11.87</v>
      </c>
      <c r="E225" s="13">
        <v>14.24</v>
      </c>
      <c r="F225" s="13">
        <v>7.65</v>
      </c>
      <c r="G225" s="13">
        <v>9.18</v>
      </c>
      <c r="H225" s="40">
        <f t="shared" si="36"/>
        <v>12.4635</v>
      </c>
      <c r="I225" s="40">
        <f t="shared" si="37"/>
        <v>14.952000000000002</v>
      </c>
      <c r="J225" s="40">
        <f t="shared" si="38"/>
        <v>8.0325000000000006</v>
      </c>
      <c r="K225" s="40">
        <f t="shared" si="39"/>
        <v>9.6389999999999993</v>
      </c>
      <c r="L225" s="28"/>
      <c r="M225" s="28"/>
    </row>
    <row r="226" spans="1:13" ht="60.75" customHeight="1" x14ac:dyDescent="0.25">
      <c r="A226" s="12" t="s">
        <v>432</v>
      </c>
      <c r="B226" s="12" t="s">
        <v>433</v>
      </c>
      <c r="C226" s="12" t="s">
        <v>131</v>
      </c>
      <c r="D226" s="13">
        <v>3.49</v>
      </c>
      <c r="E226" s="13">
        <v>4.1900000000000004</v>
      </c>
      <c r="F226" s="13">
        <v>2.88</v>
      </c>
      <c r="G226" s="13">
        <v>3.46</v>
      </c>
      <c r="H226" s="40">
        <f t="shared" si="36"/>
        <v>3.6645000000000003</v>
      </c>
      <c r="I226" s="40">
        <f t="shared" si="37"/>
        <v>4.3995000000000006</v>
      </c>
      <c r="J226" s="40">
        <f t="shared" si="38"/>
        <v>3.024</v>
      </c>
      <c r="K226" s="40">
        <f t="shared" si="39"/>
        <v>3.633</v>
      </c>
      <c r="L226" s="28"/>
      <c r="M226" s="28"/>
    </row>
    <row r="227" spans="1:13" ht="53.25" customHeight="1" x14ac:dyDescent="0.25">
      <c r="A227" s="12" t="s">
        <v>434</v>
      </c>
      <c r="B227" s="12" t="s">
        <v>435</v>
      </c>
      <c r="C227" s="12" t="s">
        <v>131</v>
      </c>
      <c r="D227" s="13">
        <v>6.01</v>
      </c>
      <c r="E227" s="13">
        <v>7.21</v>
      </c>
      <c r="F227" s="13">
        <v>5.63</v>
      </c>
      <c r="G227" s="13">
        <v>6.76</v>
      </c>
      <c r="H227" s="40">
        <f t="shared" si="36"/>
        <v>6.3105000000000002</v>
      </c>
      <c r="I227" s="40">
        <f t="shared" si="37"/>
        <v>7.5705</v>
      </c>
      <c r="J227" s="40">
        <f t="shared" si="38"/>
        <v>5.9115000000000002</v>
      </c>
      <c r="K227" s="40">
        <f t="shared" si="39"/>
        <v>7.0979999999999999</v>
      </c>
      <c r="L227" s="28"/>
      <c r="M227" s="28"/>
    </row>
    <row r="228" spans="1:13" ht="64.5" customHeight="1" x14ac:dyDescent="0.25">
      <c r="A228" s="12" t="s">
        <v>436</v>
      </c>
      <c r="B228" s="12" t="s">
        <v>437</v>
      </c>
      <c r="C228" s="12" t="s">
        <v>131</v>
      </c>
      <c r="D228" s="13">
        <v>3.42</v>
      </c>
      <c r="E228" s="13">
        <v>4.0999999999999996</v>
      </c>
      <c r="F228" s="13">
        <v>2.82</v>
      </c>
      <c r="G228" s="13">
        <v>3.38</v>
      </c>
      <c r="H228" s="40">
        <f t="shared" si="36"/>
        <v>3.5910000000000002</v>
      </c>
      <c r="I228" s="40">
        <f t="shared" si="37"/>
        <v>4.3049999999999997</v>
      </c>
      <c r="J228" s="40">
        <f t="shared" si="38"/>
        <v>2.9609999999999999</v>
      </c>
      <c r="K228" s="40">
        <f t="shared" si="39"/>
        <v>3.5489999999999999</v>
      </c>
      <c r="L228" s="28"/>
      <c r="M228" s="28"/>
    </row>
    <row r="229" spans="1:13" ht="57" customHeight="1" x14ac:dyDescent="0.25">
      <c r="A229" s="12" t="s">
        <v>438</v>
      </c>
      <c r="B229" s="12" t="s">
        <v>439</v>
      </c>
      <c r="C229" s="12" t="s">
        <v>131</v>
      </c>
      <c r="D229" s="13">
        <v>3.69</v>
      </c>
      <c r="E229" s="13">
        <v>4.43</v>
      </c>
      <c r="F229" s="13">
        <v>3.04</v>
      </c>
      <c r="G229" s="13">
        <v>3.65</v>
      </c>
      <c r="H229" s="40">
        <f t="shared" si="36"/>
        <v>3.8745000000000003</v>
      </c>
      <c r="I229" s="40">
        <f t="shared" si="37"/>
        <v>4.6514999999999995</v>
      </c>
      <c r="J229" s="40">
        <f t="shared" si="38"/>
        <v>3.1920000000000002</v>
      </c>
      <c r="K229" s="40">
        <f t="shared" si="39"/>
        <v>3.8325</v>
      </c>
      <c r="L229" s="28"/>
      <c r="M229" s="28"/>
    </row>
    <row r="230" spans="1:13" ht="67.5" customHeight="1" x14ac:dyDescent="0.25">
      <c r="A230" s="12" t="s">
        <v>440</v>
      </c>
      <c r="B230" s="12" t="s">
        <v>441</v>
      </c>
      <c r="C230" s="12" t="s">
        <v>131</v>
      </c>
      <c r="D230" s="13">
        <v>2.21</v>
      </c>
      <c r="E230" s="13">
        <v>2.66</v>
      </c>
      <c r="F230" s="13">
        <v>1.82</v>
      </c>
      <c r="G230" s="13">
        <v>2.19</v>
      </c>
      <c r="H230" s="40">
        <f t="shared" si="36"/>
        <v>2.3205</v>
      </c>
      <c r="I230" s="40">
        <f t="shared" si="37"/>
        <v>2.7930000000000001</v>
      </c>
      <c r="J230" s="40">
        <f t="shared" si="38"/>
        <v>1.9110000000000003</v>
      </c>
      <c r="K230" s="40">
        <f t="shared" si="39"/>
        <v>2.2995000000000001</v>
      </c>
      <c r="L230" s="28"/>
      <c r="M230" s="28"/>
    </row>
    <row r="231" spans="1:13" ht="70.5" customHeight="1" x14ac:dyDescent="0.25">
      <c r="A231" s="12" t="s">
        <v>442</v>
      </c>
      <c r="B231" s="12" t="s">
        <v>443</v>
      </c>
      <c r="C231" s="12" t="s">
        <v>131</v>
      </c>
      <c r="D231" s="13">
        <v>0.95</v>
      </c>
      <c r="E231" s="13">
        <v>1.1499999999999999</v>
      </c>
      <c r="F231" s="13">
        <v>0.89</v>
      </c>
      <c r="G231" s="13">
        <v>1.06</v>
      </c>
      <c r="H231" s="40">
        <f t="shared" si="36"/>
        <v>0.99749999999999994</v>
      </c>
      <c r="I231" s="40">
        <f t="shared" si="37"/>
        <v>1.2075</v>
      </c>
      <c r="J231" s="40">
        <f t="shared" si="38"/>
        <v>0.93450000000000011</v>
      </c>
      <c r="K231" s="40">
        <f t="shared" si="39"/>
        <v>1.1130000000000002</v>
      </c>
      <c r="L231" s="28"/>
      <c r="M231" s="28"/>
    </row>
    <row r="232" spans="1:13" ht="30" x14ac:dyDescent="0.25">
      <c r="A232" s="15" t="s">
        <v>444</v>
      </c>
      <c r="B232" s="15" t="s">
        <v>445</v>
      </c>
      <c r="C232" s="15"/>
      <c r="D232" s="13">
        <f t="shared" si="40"/>
        <v>0</v>
      </c>
      <c r="E232" s="13">
        <f t="shared" si="41"/>
        <v>0</v>
      </c>
      <c r="F232" s="13">
        <f t="shared" si="42"/>
        <v>0</v>
      </c>
      <c r="G232" s="13">
        <f t="shared" si="43"/>
        <v>0</v>
      </c>
      <c r="H232" s="40"/>
      <c r="I232" s="40"/>
      <c r="J232" s="40"/>
      <c r="K232" s="40"/>
      <c r="L232" s="28"/>
      <c r="M232" s="28"/>
    </row>
    <row r="233" spans="1:13" ht="39" customHeight="1" x14ac:dyDescent="0.25">
      <c r="A233" s="12" t="s">
        <v>446</v>
      </c>
      <c r="B233" s="12" t="s">
        <v>447</v>
      </c>
      <c r="C233" s="12" t="s">
        <v>131</v>
      </c>
      <c r="D233" s="13">
        <v>2.4300000000000002</v>
      </c>
      <c r="E233" s="13">
        <v>2.92</v>
      </c>
      <c r="F233" s="13">
        <f t="shared" ca="1" si="42"/>
        <v>0</v>
      </c>
      <c r="G233" s="13">
        <f t="shared" ca="1" si="43"/>
        <v>0</v>
      </c>
      <c r="H233" s="40">
        <f t="shared" si="36"/>
        <v>2.5515000000000003</v>
      </c>
      <c r="I233" s="40">
        <f t="shared" si="37"/>
        <v>3.0659999999999998</v>
      </c>
      <c r="J233" s="40">
        <f t="shared" ca="1" si="38"/>
        <v>3.4125000000000001</v>
      </c>
      <c r="K233" s="40">
        <f t="shared" ca="1" si="39"/>
        <v>4.0949999999999998</v>
      </c>
      <c r="L233" s="28"/>
      <c r="M233" s="28"/>
    </row>
    <row r="234" spans="1:13" x14ac:dyDescent="0.25">
      <c r="A234" s="15" t="s">
        <v>448</v>
      </c>
      <c r="B234" s="15" t="s">
        <v>449</v>
      </c>
      <c r="C234" s="15"/>
      <c r="D234" s="13">
        <f t="shared" si="40"/>
        <v>0</v>
      </c>
      <c r="E234" s="13">
        <f t="shared" si="41"/>
        <v>0</v>
      </c>
      <c r="F234" s="13">
        <f t="shared" si="42"/>
        <v>0</v>
      </c>
      <c r="G234" s="13">
        <f t="shared" si="43"/>
        <v>0</v>
      </c>
      <c r="H234" s="40"/>
      <c r="I234" s="40"/>
      <c r="J234" s="40"/>
      <c r="K234" s="40"/>
      <c r="L234" s="28"/>
      <c r="M234" s="28"/>
    </row>
    <row r="235" spans="1:13" ht="30" x14ac:dyDescent="0.25">
      <c r="A235" s="15" t="s">
        <v>450</v>
      </c>
      <c r="B235" s="15" t="s">
        <v>451</v>
      </c>
      <c r="C235" s="15"/>
      <c r="D235" s="13">
        <f t="shared" si="40"/>
        <v>0</v>
      </c>
      <c r="E235" s="13">
        <f t="shared" si="41"/>
        <v>0</v>
      </c>
      <c r="F235" s="13">
        <f t="shared" si="42"/>
        <v>0</v>
      </c>
      <c r="G235" s="13">
        <f t="shared" si="43"/>
        <v>0</v>
      </c>
      <c r="H235" s="40"/>
      <c r="I235" s="40"/>
      <c r="J235" s="40"/>
      <c r="K235" s="40"/>
      <c r="L235" s="28"/>
      <c r="M235" s="28"/>
    </row>
    <row r="236" spans="1:13" ht="78" customHeight="1" x14ac:dyDescent="0.25">
      <c r="A236" s="12" t="s">
        <v>452</v>
      </c>
      <c r="B236" s="12" t="s">
        <v>453</v>
      </c>
      <c r="C236" s="12" t="s">
        <v>131</v>
      </c>
      <c r="D236" s="13">
        <v>1.63</v>
      </c>
      <c r="E236" s="13">
        <v>1.96</v>
      </c>
      <c r="F236" s="13">
        <v>1.01</v>
      </c>
      <c r="G236" s="13">
        <v>1.21</v>
      </c>
      <c r="H236" s="40">
        <f t="shared" si="36"/>
        <v>1.7115</v>
      </c>
      <c r="I236" s="40">
        <f t="shared" si="37"/>
        <v>2.0579999999999998</v>
      </c>
      <c r="J236" s="40">
        <f t="shared" si="38"/>
        <v>1.0605</v>
      </c>
      <c r="K236" s="40">
        <f t="shared" si="39"/>
        <v>1.2705</v>
      </c>
      <c r="L236" s="28"/>
      <c r="M236" s="28"/>
    </row>
    <row r="237" spans="1:13" ht="34.5" customHeight="1" x14ac:dyDescent="0.25">
      <c r="A237" s="12" t="s">
        <v>454</v>
      </c>
      <c r="B237" s="12" t="s">
        <v>455</v>
      </c>
      <c r="C237" s="12" t="s">
        <v>131</v>
      </c>
      <c r="D237" s="13">
        <v>1.63</v>
      </c>
      <c r="E237" s="13">
        <v>1.96</v>
      </c>
      <c r="F237" s="13">
        <v>1.01</v>
      </c>
      <c r="G237" s="13">
        <v>1.21</v>
      </c>
      <c r="H237" s="40">
        <f t="shared" si="36"/>
        <v>1.7115</v>
      </c>
      <c r="I237" s="40">
        <f t="shared" si="37"/>
        <v>2.0579999999999998</v>
      </c>
      <c r="J237" s="40">
        <f t="shared" si="38"/>
        <v>1.0605</v>
      </c>
      <c r="K237" s="40">
        <f t="shared" si="39"/>
        <v>1.2705</v>
      </c>
      <c r="L237" s="28"/>
      <c r="M237" s="28"/>
    </row>
    <row r="238" spans="1:13" ht="38.25" customHeight="1" x14ac:dyDescent="0.25">
      <c r="A238" s="12" t="s">
        <v>456</v>
      </c>
      <c r="B238" s="12" t="s">
        <v>457</v>
      </c>
      <c r="C238" s="12" t="s">
        <v>131</v>
      </c>
      <c r="D238" s="13">
        <v>2.31</v>
      </c>
      <c r="E238" s="13">
        <v>2.77</v>
      </c>
      <c r="F238" s="13">
        <v>1.43</v>
      </c>
      <c r="G238" s="13">
        <v>1.71</v>
      </c>
      <c r="H238" s="40">
        <f t="shared" si="36"/>
        <v>2.4255</v>
      </c>
      <c r="I238" s="40">
        <f t="shared" si="37"/>
        <v>2.9085000000000001</v>
      </c>
      <c r="J238" s="40">
        <f t="shared" si="38"/>
        <v>1.5015000000000001</v>
      </c>
      <c r="K238" s="40">
        <f t="shared" si="39"/>
        <v>1.7955000000000001</v>
      </c>
      <c r="L238" s="28"/>
      <c r="M238" s="28"/>
    </row>
    <row r="239" spans="1:13" ht="61.5" customHeight="1" x14ac:dyDescent="0.25">
      <c r="A239" s="12" t="s">
        <v>458</v>
      </c>
      <c r="B239" s="12" t="s">
        <v>459</v>
      </c>
      <c r="C239" s="12" t="s">
        <v>131</v>
      </c>
      <c r="D239" s="13">
        <v>2.99</v>
      </c>
      <c r="E239" s="13">
        <v>3.58</v>
      </c>
      <c r="F239" s="13">
        <v>1.85</v>
      </c>
      <c r="G239" s="13">
        <v>2.2200000000000002</v>
      </c>
      <c r="H239" s="40">
        <f t="shared" si="36"/>
        <v>3.1395000000000004</v>
      </c>
      <c r="I239" s="40">
        <f t="shared" si="37"/>
        <v>3.7590000000000003</v>
      </c>
      <c r="J239" s="40">
        <f t="shared" si="38"/>
        <v>1.9425000000000001</v>
      </c>
      <c r="K239" s="40">
        <f t="shared" si="39"/>
        <v>2.3310000000000004</v>
      </c>
      <c r="L239" s="28"/>
      <c r="M239" s="28"/>
    </row>
    <row r="240" spans="1:13" ht="61.5" customHeight="1" x14ac:dyDescent="0.25">
      <c r="A240" s="12" t="s">
        <v>460</v>
      </c>
      <c r="B240" s="12" t="s">
        <v>461</v>
      </c>
      <c r="C240" s="12" t="s">
        <v>131</v>
      </c>
      <c r="D240" s="13">
        <v>2.31</v>
      </c>
      <c r="E240" s="13">
        <v>2.77</v>
      </c>
      <c r="F240" s="13">
        <v>1.43</v>
      </c>
      <c r="G240" s="13">
        <v>1.71</v>
      </c>
      <c r="H240" s="40">
        <f t="shared" si="36"/>
        <v>2.4255</v>
      </c>
      <c r="I240" s="40">
        <f t="shared" si="37"/>
        <v>2.9085000000000001</v>
      </c>
      <c r="J240" s="40">
        <f t="shared" si="38"/>
        <v>1.5015000000000001</v>
      </c>
      <c r="K240" s="40">
        <f t="shared" si="39"/>
        <v>1.7955000000000001</v>
      </c>
      <c r="L240" s="28"/>
      <c r="M240" s="28"/>
    </row>
    <row r="241" spans="1:13" ht="39" customHeight="1" x14ac:dyDescent="0.25">
      <c r="A241" s="12" t="s">
        <v>462</v>
      </c>
      <c r="B241" s="12" t="s">
        <v>463</v>
      </c>
      <c r="C241" s="12" t="s">
        <v>131</v>
      </c>
      <c r="D241" s="13">
        <v>3.73</v>
      </c>
      <c r="E241" s="13">
        <v>4.47</v>
      </c>
      <c r="F241" s="13">
        <v>5.18</v>
      </c>
      <c r="G241" s="13">
        <v>6.21</v>
      </c>
      <c r="H241" s="40">
        <f t="shared" si="36"/>
        <v>3.9165000000000001</v>
      </c>
      <c r="I241" s="40">
        <f t="shared" si="37"/>
        <v>4.6935000000000002</v>
      </c>
      <c r="J241" s="40">
        <f t="shared" si="38"/>
        <v>5.4390000000000001</v>
      </c>
      <c r="K241" s="40">
        <f t="shared" si="39"/>
        <v>6.5205000000000002</v>
      </c>
      <c r="L241" s="28"/>
      <c r="M241" s="28"/>
    </row>
    <row r="242" spans="1:13" ht="30.75" customHeight="1" x14ac:dyDescent="0.25">
      <c r="A242" s="12" t="s">
        <v>464</v>
      </c>
      <c r="B242" s="12" t="s">
        <v>465</v>
      </c>
      <c r="C242" s="12" t="s">
        <v>131</v>
      </c>
      <c r="D242" s="13">
        <v>3.73</v>
      </c>
      <c r="E242" s="13">
        <v>4.47</v>
      </c>
      <c r="F242" s="13">
        <v>3.73</v>
      </c>
      <c r="G242" s="13">
        <v>4.4800000000000004</v>
      </c>
      <c r="H242" s="40">
        <f t="shared" si="36"/>
        <v>3.9165000000000001</v>
      </c>
      <c r="I242" s="40">
        <f t="shared" si="37"/>
        <v>4.6935000000000002</v>
      </c>
      <c r="J242" s="40">
        <f t="shared" si="38"/>
        <v>3.9165000000000001</v>
      </c>
      <c r="K242" s="40">
        <f t="shared" si="39"/>
        <v>4.7040000000000006</v>
      </c>
      <c r="L242" s="28"/>
      <c r="M242" s="28"/>
    </row>
    <row r="243" spans="1:13" ht="30" x14ac:dyDescent="0.25">
      <c r="A243" s="12" t="s">
        <v>466</v>
      </c>
      <c r="B243" s="12" t="s">
        <v>467</v>
      </c>
      <c r="C243" s="12" t="s">
        <v>131</v>
      </c>
      <c r="D243" s="13">
        <v>5.26</v>
      </c>
      <c r="E243" s="13">
        <v>6.31</v>
      </c>
      <c r="F243" s="13">
        <v>3.73</v>
      </c>
      <c r="G243" s="13">
        <v>4.4800000000000004</v>
      </c>
      <c r="H243" s="40">
        <f t="shared" si="36"/>
        <v>5.5229999999999997</v>
      </c>
      <c r="I243" s="40">
        <f t="shared" si="37"/>
        <v>6.6254999999999997</v>
      </c>
      <c r="J243" s="40">
        <f t="shared" si="38"/>
        <v>3.9165000000000001</v>
      </c>
      <c r="K243" s="40">
        <f t="shared" si="39"/>
        <v>4.7040000000000006</v>
      </c>
      <c r="L243" s="28"/>
      <c r="M243" s="28"/>
    </row>
    <row r="244" spans="1:13" x14ac:dyDescent="0.25">
      <c r="A244" s="12" t="s">
        <v>468</v>
      </c>
      <c r="B244" s="12" t="s">
        <v>469</v>
      </c>
      <c r="C244" s="12" t="s">
        <v>131</v>
      </c>
      <c r="D244" s="13">
        <v>4.17</v>
      </c>
      <c r="E244" s="13">
        <v>5.01</v>
      </c>
      <c r="F244" s="13">
        <v>4.17</v>
      </c>
      <c r="G244" s="13">
        <v>5.01</v>
      </c>
      <c r="H244" s="40">
        <f t="shared" si="36"/>
        <v>4.3784999999999998</v>
      </c>
      <c r="I244" s="40">
        <f t="shared" si="37"/>
        <v>5.2605000000000004</v>
      </c>
      <c r="J244" s="40">
        <f t="shared" si="38"/>
        <v>4.3784999999999998</v>
      </c>
      <c r="K244" s="40">
        <f t="shared" si="39"/>
        <v>5.2605000000000004</v>
      </c>
      <c r="L244" s="28"/>
      <c r="M244" s="28"/>
    </row>
    <row r="245" spans="1:13" ht="30" x14ac:dyDescent="0.25">
      <c r="A245" s="12" t="s">
        <v>470</v>
      </c>
      <c r="B245" s="12" t="s">
        <v>471</v>
      </c>
      <c r="C245" s="12" t="s">
        <v>131</v>
      </c>
      <c r="D245" s="13">
        <v>1.51</v>
      </c>
      <c r="E245" s="13">
        <v>1.81</v>
      </c>
      <c r="F245" s="13">
        <v>1.2</v>
      </c>
      <c r="G245" s="13">
        <v>1.44</v>
      </c>
      <c r="H245" s="40">
        <f t="shared" si="36"/>
        <v>1.5855000000000001</v>
      </c>
      <c r="I245" s="40">
        <f t="shared" si="37"/>
        <v>1.9005000000000001</v>
      </c>
      <c r="J245" s="40">
        <f t="shared" si="38"/>
        <v>1.26</v>
      </c>
      <c r="K245" s="40">
        <f t="shared" si="39"/>
        <v>1.512</v>
      </c>
      <c r="L245" s="28"/>
      <c r="M245" s="28"/>
    </row>
    <row r="246" spans="1:13" ht="45" x14ac:dyDescent="0.25">
      <c r="A246" s="12" t="s">
        <v>472</v>
      </c>
      <c r="B246" s="12" t="s">
        <v>473</v>
      </c>
      <c r="C246" s="12" t="s">
        <v>131</v>
      </c>
      <c r="D246" s="13">
        <v>8.56</v>
      </c>
      <c r="E246" s="13">
        <v>10.27</v>
      </c>
      <c r="F246" s="13">
        <v>3.17</v>
      </c>
      <c r="G246" s="13">
        <v>3.81</v>
      </c>
      <c r="H246" s="40">
        <f t="shared" si="36"/>
        <v>8.9880000000000013</v>
      </c>
      <c r="I246" s="40">
        <f t="shared" si="37"/>
        <v>10.7835</v>
      </c>
      <c r="J246" s="40">
        <f t="shared" si="38"/>
        <v>3.3285</v>
      </c>
      <c r="K246" s="40">
        <f t="shared" si="39"/>
        <v>4.0005000000000006</v>
      </c>
      <c r="L246" s="28"/>
      <c r="M246" s="28"/>
    </row>
    <row r="247" spans="1:13" x14ac:dyDescent="0.25">
      <c r="A247" s="12" t="s">
        <v>474</v>
      </c>
      <c r="B247" s="12" t="s">
        <v>191</v>
      </c>
      <c r="C247" s="12" t="s">
        <v>131</v>
      </c>
      <c r="D247" s="13">
        <v>2.2400000000000002</v>
      </c>
      <c r="E247" s="13">
        <v>2.69</v>
      </c>
      <c r="F247" s="13">
        <v>0.81</v>
      </c>
      <c r="G247" s="13">
        <v>0.97</v>
      </c>
      <c r="H247" s="40">
        <f t="shared" si="36"/>
        <v>2.3520000000000003</v>
      </c>
      <c r="I247" s="40">
        <f t="shared" si="37"/>
        <v>2.8245</v>
      </c>
      <c r="J247" s="40">
        <f t="shared" si="38"/>
        <v>0.85050000000000014</v>
      </c>
      <c r="K247" s="40">
        <f t="shared" si="39"/>
        <v>1.0185</v>
      </c>
      <c r="L247" s="28"/>
      <c r="M247" s="28"/>
    </row>
    <row r="248" spans="1:13" x14ac:dyDescent="0.25">
      <c r="A248" s="12" t="s">
        <v>475</v>
      </c>
      <c r="B248" s="12" t="s">
        <v>476</v>
      </c>
      <c r="C248" s="12" t="s">
        <v>131</v>
      </c>
      <c r="D248" s="13">
        <v>3.82</v>
      </c>
      <c r="E248" s="13">
        <v>4.59</v>
      </c>
      <c r="F248" s="13">
        <v>2.37</v>
      </c>
      <c r="G248" s="13">
        <v>2.85</v>
      </c>
      <c r="H248" s="40">
        <f t="shared" si="36"/>
        <v>4.0110000000000001</v>
      </c>
      <c r="I248" s="40">
        <f t="shared" si="37"/>
        <v>4.8194999999999997</v>
      </c>
      <c r="J248" s="40">
        <f t="shared" si="38"/>
        <v>2.4885000000000002</v>
      </c>
      <c r="K248" s="40">
        <f t="shared" si="39"/>
        <v>2.9925000000000002</v>
      </c>
      <c r="L248" s="28"/>
      <c r="M248" s="28"/>
    </row>
    <row r="249" spans="1:13" x14ac:dyDescent="0.25">
      <c r="A249" s="12" t="s">
        <v>477</v>
      </c>
      <c r="B249" s="12" t="s">
        <v>478</v>
      </c>
      <c r="C249" s="12" t="s">
        <v>131</v>
      </c>
      <c r="D249" s="13">
        <v>3.96</v>
      </c>
      <c r="E249" s="13">
        <v>4.76</v>
      </c>
      <c r="F249" s="13">
        <v>3.21</v>
      </c>
      <c r="G249" s="13">
        <v>3.85</v>
      </c>
      <c r="H249" s="40">
        <f t="shared" si="36"/>
        <v>4.1580000000000004</v>
      </c>
      <c r="I249" s="40">
        <f t="shared" si="37"/>
        <v>4.9980000000000002</v>
      </c>
      <c r="J249" s="40">
        <f t="shared" si="38"/>
        <v>3.3705000000000003</v>
      </c>
      <c r="K249" s="40">
        <f t="shared" si="39"/>
        <v>4.0425000000000004</v>
      </c>
      <c r="L249" s="28"/>
      <c r="M249" s="28"/>
    </row>
    <row r="250" spans="1:13" ht="30" x14ac:dyDescent="0.25">
      <c r="A250" s="12" t="s">
        <v>479</v>
      </c>
      <c r="B250" s="12" t="s">
        <v>480</v>
      </c>
      <c r="C250" s="12" t="s">
        <v>131</v>
      </c>
      <c r="D250" s="13">
        <f t="shared" si="40"/>
        <v>4.5650000000000004</v>
      </c>
      <c r="E250" s="13">
        <f t="shared" si="41"/>
        <v>5.4780000000000006</v>
      </c>
      <c r="F250" s="13">
        <f t="shared" ca="1" si="42"/>
        <v>0</v>
      </c>
      <c r="G250" s="43">
        <f t="shared" ca="1" si="43"/>
        <v>0</v>
      </c>
      <c r="H250" s="40">
        <v>4.1500000000000004</v>
      </c>
      <c r="I250" s="40">
        <v>4.9800000000000004</v>
      </c>
      <c r="J250" s="40">
        <f t="shared" ca="1" si="38"/>
        <v>3.4125000000000001</v>
      </c>
      <c r="K250" s="40">
        <f t="shared" ca="1" si="39"/>
        <v>4.0949999999999998</v>
      </c>
      <c r="L250" s="28"/>
      <c r="M250" s="28"/>
    </row>
    <row r="251" spans="1:13" ht="82.5" customHeight="1" x14ac:dyDescent="0.25">
      <c r="A251" s="12" t="s">
        <v>481</v>
      </c>
      <c r="B251" s="12" t="s">
        <v>482</v>
      </c>
      <c r="C251" s="12" t="s">
        <v>131</v>
      </c>
      <c r="D251" s="13">
        <v>5.01</v>
      </c>
      <c r="E251" s="13">
        <v>6.01</v>
      </c>
      <c r="F251" s="13">
        <v>5.01</v>
      </c>
      <c r="G251" s="13">
        <v>6.01</v>
      </c>
      <c r="H251" s="40">
        <f t="shared" si="36"/>
        <v>5.2605000000000004</v>
      </c>
      <c r="I251" s="40">
        <f t="shared" si="37"/>
        <v>6.3105000000000002</v>
      </c>
      <c r="J251" s="40">
        <f t="shared" si="38"/>
        <v>5.2605000000000004</v>
      </c>
      <c r="K251" s="40">
        <f t="shared" si="39"/>
        <v>6.3105000000000002</v>
      </c>
      <c r="L251" s="28"/>
      <c r="M251" s="28"/>
    </row>
    <row r="252" spans="1:13" ht="42.75" customHeight="1" x14ac:dyDescent="0.25">
      <c r="A252" s="12" t="s">
        <v>483</v>
      </c>
      <c r="B252" s="12" t="s">
        <v>484</v>
      </c>
      <c r="C252" s="12" t="s">
        <v>131</v>
      </c>
      <c r="D252" s="13">
        <v>6.26</v>
      </c>
      <c r="E252" s="13">
        <v>7.51</v>
      </c>
      <c r="F252" s="13">
        <v>5.78</v>
      </c>
      <c r="G252" s="13">
        <v>6.93</v>
      </c>
      <c r="H252" s="40">
        <f t="shared" si="36"/>
        <v>6.5730000000000004</v>
      </c>
      <c r="I252" s="40">
        <f t="shared" si="37"/>
        <v>7.8855000000000004</v>
      </c>
      <c r="J252" s="40">
        <f t="shared" si="38"/>
        <v>6.0690000000000008</v>
      </c>
      <c r="K252" s="40">
        <f t="shared" si="39"/>
        <v>7.2765000000000004</v>
      </c>
      <c r="L252" s="28"/>
      <c r="M252" s="28"/>
    </row>
    <row r="253" spans="1:13" ht="25.5" customHeight="1" x14ac:dyDescent="0.25">
      <c r="A253" s="12" t="s">
        <v>485</v>
      </c>
      <c r="B253" s="12" t="s">
        <v>486</v>
      </c>
      <c r="C253" s="12" t="s">
        <v>131</v>
      </c>
      <c r="D253" s="13">
        <v>6.26</v>
      </c>
      <c r="E253" s="13">
        <v>7.51</v>
      </c>
      <c r="F253" s="13">
        <v>5.78</v>
      </c>
      <c r="G253" s="13">
        <v>6.93</v>
      </c>
      <c r="H253" s="40">
        <f t="shared" si="36"/>
        <v>6.5730000000000004</v>
      </c>
      <c r="I253" s="40">
        <f t="shared" si="37"/>
        <v>7.8855000000000004</v>
      </c>
      <c r="J253" s="40">
        <f t="shared" si="38"/>
        <v>6.0690000000000008</v>
      </c>
      <c r="K253" s="40">
        <f t="shared" si="39"/>
        <v>7.2765000000000004</v>
      </c>
      <c r="L253" s="28"/>
      <c r="M253" s="28"/>
    </row>
    <row r="254" spans="1:13" ht="51.75" customHeight="1" x14ac:dyDescent="0.25">
      <c r="A254" s="12" t="s">
        <v>487</v>
      </c>
      <c r="B254" s="12" t="s">
        <v>488</v>
      </c>
      <c r="C254" s="12" t="s">
        <v>131</v>
      </c>
      <c r="D254" s="13">
        <v>4.74</v>
      </c>
      <c r="E254" s="13">
        <v>5.69</v>
      </c>
      <c r="F254" s="13">
        <v>4.2699999999999996</v>
      </c>
      <c r="G254" s="13">
        <v>5.12</v>
      </c>
      <c r="H254" s="40">
        <f t="shared" si="36"/>
        <v>4.9770000000000003</v>
      </c>
      <c r="I254" s="40">
        <f t="shared" si="37"/>
        <v>5.9745000000000008</v>
      </c>
      <c r="J254" s="40">
        <f t="shared" si="38"/>
        <v>4.4834999999999994</v>
      </c>
      <c r="K254" s="40">
        <f t="shared" si="39"/>
        <v>5.3760000000000003</v>
      </c>
      <c r="L254" s="28"/>
      <c r="M254" s="28"/>
    </row>
    <row r="255" spans="1:13" ht="62.25" customHeight="1" x14ac:dyDescent="0.25">
      <c r="A255" s="12" t="s">
        <v>489</v>
      </c>
      <c r="B255" s="12" t="s">
        <v>490</v>
      </c>
      <c r="C255" s="12" t="s">
        <v>131</v>
      </c>
      <c r="D255" s="13">
        <v>6.6</v>
      </c>
      <c r="E255" s="13">
        <v>7.92</v>
      </c>
      <c r="F255" s="13">
        <v>6.6</v>
      </c>
      <c r="G255" s="13">
        <v>7.92</v>
      </c>
      <c r="H255" s="40">
        <f t="shared" si="36"/>
        <v>6.93</v>
      </c>
      <c r="I255" s="40">
        <f t="shared" si="37"/>
        <v>8.3160000000000007</v>
      </c>
      <c r="J255" s="40">
        <f t="shared" si="38"/>
        <v>6.93</v>
      </c>
      <c r="K255" s="40">
        <f t="shared" si="39"/>
        <v>8.3160000000000007</v>
      </c>
      <c r="L255" s="28"/>
      <c r="M255" s="28"/>
    </row>
    <row r="256" spans="1:13" ht="37.5" customHeight="1" x14ac:dyDescent="0.25">
      <c r="A256" s="12" t="s">
        <v>491</v>
      </c>
      <c r="B256" s="12" t="s">
        <v>492</v>
      </c>
      <c r="C256" s="12" t="s">
        <v>131</v>
      </c>
      <c r="D256" s="13">
        <v>4.74</v>
      </c>
      <c r="E256" s="13">
        <v>5.69</v>
      </c>
      <c r="F256" s="13">
        <v>4.2699999999999996</v>
      </c>
      <c r="G256" s="42">
        <v>5.12</v>
      </c>
      <c r="H256" s="40">
        <f t="shared" si="36"/>
        <v>4.9770000000000003</v>
      </c>
      <c r="I256" s="40">
        <f t="shared" si="37"/>
        <v>5.9745000000000008</v>
      </c>
      <c r="J256" s="40">
        <f t="shared" si="38"/>
        <v>4.4834999999999994</v>
      </c>
      <c r="K256" s="40">
        <f t="shared" si="39"/>
        <v>5.3760000000000003</v>
      </c>
      <c r="L256" s="28"/>
      <c r="M256" s="28"/>
    </row>
    <row r="257" spans="1:13" ht="24" customHeight="1" x14ac:dyDescent="0.25">
      <c r="A257" s="12" t="s">
        <v>493</v>
      </c>
      <c r="B257" s="12" t="s">
        <v>494</v>
      </c>
      <c r="C257" s="12" t="s">
        <v>131</v>
      </c>
      <c r="D257" s="13">
        <v>3.08</v>
      </c>
      <c r="E257" s="13">
        <v>3.7</v>
      </c>
      <c r="F257" s="13">
        <v>3.08</v>
      </c>
      <c r="G257" s="13">
        <v>3.7</v>
      </c>
      <c r="H257" s="40">
        <f t="shared" si="36"/>
        <v>3.2340000000000004</v>
      </c>
      <c r="I257" s="40">
        <f t="shared" si="37"/>
        <v>3.8850000000000002</v>
      </c>
      <c r="J257" s="40">
        <f t="shared" si="38"/>
        <v>3.2340000000000004</v>
      </c>
      <c r="K257" s="40">
        <f t="shared" si="39"/>
        <v>3.8850000000000002</v>
      </c>
      <c r="L257" s="28"/>
      <c r="M257" s="28"/>
    </row>
    <row r="258" spans="1:13" ht="60.75" customHeight="1" x14ac:dyDescent="0.25">
      <c r="A258" s="12" t="s">
        <v>495</v>
      </c>
      <c r="B258" s="12" t="s">
        <v>496</v>
      </c>
      <c r="C258" s="12" t="s">
        <v>131</v>
      </c>
      <c r="D258" s="13">
        <v>2.6</v>
      </c>
      <c r="E258" s="13">
        <v>3.12</v>
      </c>
      <c r="F258" s="13">
        <v>1.93</v>
      </c>
      <c r="G258" s="13">
        <v>2.3199999999999998</v>
      </c>
      <c r="H258" s="40">
        <f t="shared" si="36"/>
        <v>2.7300000000000004</v>
      </c>
      <c r="I258" s="40">
        <f t="shared" si="37"/>
        <v>3.2760000000000002</v>
      </c>
      <c r="J258" s="40">
        <f t="shared" si="38"/>
        <v>2.0265</v>
      </c>
      <c r="K258" s="40">
        <f t="shared" si="39"/>
        <v>2.4359999999999999</v>
      </c>
      <c r="L258" s="28"/>
      <c r="M258" s="28"/>
    </row>
    <row r="259" spans="1:13" ht="49.5" customHeight="1" x14ac:dyDescent="0.25">
      <c r="A259" s="12" t="s">
        <v>497</v>
      </c>
      <c r="B259" s="12" t="s">
        <v>498</v>
      </c>
      <c r="C259" s="12" t="s">
        <v>131</v>
      </c>
      <c r="D259" s="13">
        <v>3.85</v>
      </c>
      <c r="E259" s="13">
        <v>4.62</v>
      </c>
      <c r="F259" s="13">
        <v>3.85</v>
      </c>
      <c r="G259" s="13">
        <v>4.62</v>
      </c>
      <c r="H259" s="40">
        <f t="shared" si="36"/>
        <v>4.0425000000000004</v>
      </c>
      <c r="I259" s="40">
        <f t="shared" si="37"/>
        <v>4.851</v>
      </c>
      <c r="J259" s="40">
        <f t="shared" si="38"/>
        <v>4.0425000000000004</v>
      </c>
      <c r="K259" s="40">
        <f t="shared" si="39"/>
        <v>4.851</v>
      </c>
      <c r="L259" s="28"/>
      <c r="M259" s="28"/>
    </row>
    <row r="260" spans="1:13" ht="39" customHeight="1" x14ac:dyDescent="0.25">
      <c r="A260" s="12" t="s">
        <v>499</v>
      </c>
      <c r="B260" s="12" t="s">
        <v>500</v>
      </c>
      <c r="C260" s="12" t="s">
        <v>131</v>
      </c>
      <c r="D260" s="13">
        <v>2.23</v>
      </c>
      <c r="E260" s="13">
        <v>2.67</v>
      </c>
      <c r="F260" s="13">
        <v>2.12</v>
      </c>
      <c r="G260" s="13">
        <v>2.54</v>
      </c>
      <c r="H260" s="40">
        <f t="shared" si="36"/>
        <v>2.3414999999999999</v>
      </c>
      <c r="I260" s="40">
        <f t="shared" si="37"/>
        <v>2.8035000000000001</v>
      </c>
      <c r="J260" s="40">
        <f t="shared" si="38"/>
        <v>2.2260000000000004</v>
      </c>
      <c r="K260" s="40">
        <f t="shared" si="39"/>
        <v>2.6670000000000003</v>
      </c>
      <c r="L260" s="28"/>
      <c r="M260" s="28"/>
    </row>
    <row r="261" spans="1:13" ht="51" customHeight="1" x14ac:dyDescent="0.25">
      <c r="A261" s="15" t="s">
        <v>501</v>
      </c>
      <c r="B261" s="15" t="s">
        <v>502</v>
      </c>
      <c r="C261" s="15"/>
      <c r="D261" s="13">
        <f t="shared" si="40"/>
        <v>0</v>
      </c>
      <c r="E261" s="13">
        <f t="shared" si="41"/>
        <v>0</v>
      </c>
      <c r="F261" s="13">
        <f t="shared" si="42"/>
        <v>0</v>
      </c>
      <c r="G261" s="13">
        <f t="shared" si="43"/>
        <v>0</v>
      </c>
      <c r="H261" s="40"/>
      <c r="I261" s="40"/>
      <c r="J261" s="40"/>
      <c r="K261" s="40"/>
      <c r="L261" s="28"/>
      <c r="M261" s="28"/>
    </row>
    <row r="262" spans="1:13" ht="30" x14ac:dyDescent="0.25">
      <c r="A262" s="12" t="s">
        <v>503</v>
      </c>
      <c r="B262" s="12" t="s">
        <v>504</v>
      </c>
      <c r="C262" s="12" t="s">
        <v>131</v>
      </c>
      <c r="D262" s="13">
        <v>3.03</v>
      </c>
      <c r="E262" s="13">
        <v>3.64</v>
      </c>
      <c r="F262" s="13">
        <v>2.15</v>
      </c>
      <c r="G262" s="13">
        <v>2.58</v>
      </c>
      <c r="H262" s="40">
        <f t="shared" si="36"/>
        <v>3.1814999999999998</v>
      </c>
      <c r="I262" s="40">
        <f t="shared" si="37"/>
        <v>3.8220000000000005</v>
      </c>
      <c r="J262" s="40">
        <f t="shared" si="38"/>
        <v>2.2574999999999998</v>
      </c>
      <c r="K262" s="40">
        <f t="shared" si="39"/>
        <v>2.7090000000000001</v>
      </c>
      <c r="L262" s="28"/>
      <c r="M262" s="28"/>
    </row>
    <row r="263" spans="1:13" ht="24" customHeight="1" x14ac:dyDescent="0.25">
      <c r="A263" s="12" t="s">
        <v>505</v>
      </c>
      <c r="B263" s="12" t="s">
        <v>506</v>
      </c>
      <c r="C263" s="12" t="s">
        <v>131</v>
      </c>
      <c r="D263" s="13">
        <v>2.2400000000000002</v>
      </c>
      <c r="E263" s="13">
        <v>2.69</v>
      </c>
      <c r="F263" s="13">
        <v>2.15</v>
      </c>
      <c r="G263" s="13">
        <v>2.58</v>
      </c>
      <c r="H263" s="40">
        <f t="shared" si="36"/>
        <v>2.3520000000000003</v>
      </c>
      <c r="I263" s="40">
        <f t="shared" si="37"/>
        <v>2.8245</v>
      </c>
      <c r="J263" s="40">
        <f t="shared" si="38"/>
        <v>2.2574999999999998</v>
      </c>
      <c r="K263" s="40">
        <f t="shared" si="39"/>
        <v>2.7090000000000001</v>
      </c>
      <c r="L263" s="28"/>
      <c r="M263" s="28"/>
    </row>
    <row r="264" spans="1:13" ht="47.25" customHeight="1" x14ac:dyDescent="0.25">
      <c r="A264" s="12" t="s">
        <v>507</v>
      </c>
      <c r="B264" s="12" t="s">
        <v>508</v>
      </c>
      <c r="C264" s="12" t="s">
        <v>131</v>
      </c>
      <c r="D264" s="13">
        <v>2.44</v>
      </c>
      <c r="E264" s="13">
        <v>2.93</v>
      </c>
      <c r="F264" s="13">
        <v>2.15</v>
      </c>
      <c r="G264" s="13">
        <v>2.58</v>
      </c>
      <c r="H264" s="40">
        <f t="shared" si="36"/>
        <v>2.5619999999999998</v>
      </c>
      <c r="I264" s="40">
        <f t="shared" si="37"/>
        <v>3.0765000000000002</v>
      </c>
      <c r="J264" s="40">
        <f t="shared" si="38"/>
        <v>2.2574999999999998</v>
      </c>
      <c r="K264" s="40">
        <f t="shared" si="39"/>
        <v>2.7090000000000001</v>
      </c>
      <c r="L264" s="28"/>
      <c r="M264" s="28"/>
    </row>
    <row r="265" spans="1:13" ht="53.25" customHeight="1" x14ac:dyDescent="0.25">
      <c r="A265" s="12" t="s">
        <v>509</v>
      </c>
      <c r="B265" s="12" t="s">
        <v>510</v>
      </c>
      <c r="C265" s="12" t="s">
        <v>131</v>
      </c>
      <c r="D265" s="13">
        <v>3</v>
      </c>
      <c r="E265" s="13">
        <v>3.6</v>
      </c>
      <c r="F265" s="13">
        <v>2.92</v>
      </c>
      <c r="G265" s="13">
        <v>3.5</v>
      </c>
      <c r="H265" s="40">
        <f t="shared" si="36"/>
        <v>3.1500000000000004</v>
      </c>
      <c r="I265" s="40">
        <f t="shared" si="37"/>
        <v>3.7800000000000002</v>
      </c>
      <c r="J265" s="40">
        <f t="shared" si="38"/>
        <v>3.0659999999999998</v>
      </c>
      <c r="K265" s="40">
        <f t="shared" si="39"/>
        <v>3.6750000000000003</v>
      </c>
      <c r="L265" s="28"/>
      <c r="M265" s="28"/>
    </row>
    <row r="266" spans="1:13" ht="92.25" customHeight="1" x14ac:dyDescent="0.25">
      <c r="A266" s="12" t="s">
        <v>511</v>
      </c>
      <c r="B266" s="12" t="s">
        <v>512</v>
      </c>
      <c r="C266" s="12" t="s">
        <v>131</v>
      </c>
      <c r="D266" s="13">
        <v>2.44</v>
      </c>
      <c r="E266" s="13">
        <v>2.93</v>
      </c>
      <c r="F266" s="13">
        <v>2.15</v>
      </c>
      <c r="G266" s="13">
        <v>2.58</v>
      </c>
      <c r="H266" s="40">
        <f t="shared" si="36"/>
        <v>2.5619999999999998</v>
      </c>
      <c r="I266" s="40">
        <f t="shared" si="37"/>
        <v>3.0765000000000002</v>
      </c>
      <c r="J266" s="40">
        <f t="shared" si="38"/>
        <v>2.2574999999999998</v>
      </c>
      <c r="K266" s="40">
        <f t="shared" si="39"/>
        <v>2.7090000000000001</v>
      </c>
      <c r="L266" s="28"/>
      <c r="M266" s="28"/>
    </row>
    <row r="267" spans="1:13" ht="54" customHeight="1" x14ac:dyDescent="0.25">
      <c r="A267" s="12" t="s">
        <v>513</v>
      </c>
      <c r="B267" s="12" t="s">
        <v>514</v>
      </c>
      <c r="C267" s="12" t="s">
        <v>131</v>
      </c>
      <c r="D267" s="13">
        <v>4.76</v>
      </c>
      <c r="E267" s="13">
        <v>5.72</v>
      </c>
      <c r="F267" s="13">
        <v>3.66</v>
      </c>
      <c r="G267" s="13">
        <v>4.3899999999999997</v>
      </c>
      <c r="H267" s="40">
        <f t="shared" si="36"/>
        <v>4.9980000000000002</v>
      </c>
      <c r="I267" s="40">
        <f t="shared" si="37"/>
        <v>6.0060000000000002</v>
      </c>
      <c r="J267" s="40">
        <f t="shared" si="38"/>
        <v>3.8430000000000004</v>
      </c>
      <c r="K267" s="40">
        <f t="shared" si="39"/>
        <v>4.6094999999999997</v>
      </c>
      <c r="L267" s="28"/>
      <c r="M267" s="28"/>
    </row>
    <row r="268" spans="1:13" ht="59.25" customHeight="1" x14ac:dyDescent="0.25">
      <c r="A268" s="15" t="s">
        <v>515</v>
      </c>
      <c r="B268" s="15" t="s">
        <v>516</v>
      </c>
      <c r="C268" s="15"/>
      <c r="D268" s="13">
        <f t="shared" si="40"/>
        <v>0</v>
      </c>
      <c r="E268" s="13">
        <f t="shared" si="41"/>
        <v>0</v>
      </c>
      <c r="F268" s="13">
        <f t="shared" si="42"/>
        <v>0</v>
      </c>
      <c r="G268" s="13">
        <f t="shared" si="43"/>
        <v>0</v>
      </c>
      <c r="H268" s="40"/>
      <c r="I268" s="40"/>
      <c r="J268" s="40"/>
      <c r="K268" s="40"/>
      <c r="L268" s="28"/>
      <c r="M268" s="28"/>
    </row>
    <row r="269" spans="1:13" ht="54.75" customHeight="1" x14ac:dyDescent="0.25">
      <c r="A269" s="12" t="s">
        <v>517</v>
      </c>
      <c r="B269" s="12" t="s">
        <v>730</v>
      </c>
      <c r="C269" s="12" t="s">
        <v>131</v>
      </c>
      <c r="D269" s="13">
        <v>2.44</v>
      </c>
      <c r="E269" s="13">
        <v>2.93</v>
      </c>
      <c r="F269" s="13">
        <v>2.4500000000000002</v>
      </c>
      <c r="G269" s="13">
        <v>2.94</v>
      </c>
      <c r="H269" s="40">
        <f t="shared" si="36"/>
        <v>2.5619999999999998</v>
      </c>
      <c r="I269" s="40">
        <f t="shared" si="37"/>
        <v>3.0765000000000002</v>
      </c>
      <c r="J269" s="40">
        <f t="shared" si="38"/>
        <v>2.5725000000000002</v>
      </c>
      <c r="K269" s="40">
        <f t="shared" si="39"/>
        <v>3.0870000000000002</v>
      </c>
      <c r="L269" s="28"/>
      <c r="M269" s="28"/>
    </row>
    <row r="270" spans="1:13" ht="34.5" customHeight="1" x14ac:dyDescent="0.25">
      <c r="A270" s="12" t="s">
        <v>518</v>
      </c>
      <c r="B270" s="12" t="s">
        <v>519</v>
      </c>
      <c r="C270" s="12" t="s">
        <v>131</v>
      </c>
      <c r="D270" s="13">
        <v>4.33</v>
      </c>
      <c r="E270" s="13">
        <v>5.2</v>
      </c>
      <c r="F270" s="13">
        <v>4.33</v>
      </c>
      <c r="G270" s="13">
        <v>5.2</v>
      </c>
      <c r="H270" s="40">
        <f t="shared" si="36"/>
        <v>4.5465</v>
      </c>
      <c r="I270" s="40">
        <f t="shared" si="37"/>
        <v>5.4600000000000009</v>
      </c>
      <c r="J270" s="40">
        <f t="shared" si="38"/>
        <v>4.5465</v>
      </c>
      <c r="K270" s="40">
        <f t="shared" si="39"/>
        <v>5.4600000000000009</v>
      </c>
      <c r="L270" s="28"/>
      <c r="M270" s="28"/>
    </row>
    <row r="271" spans="1:13" ht="60" x14ac:dyDescent="0.25">
      <c r="A271" s="15" t="s">
        <v>520</v>
      </c>
      <c r="B271" s="15" t="s">
        <v>521</v>
      </c>
      <c r="C271" s="15"/>
      <c r="D271" s="13">
        <f t="shared" ca="1" si="40"/>
        <v>0</v>
      </c>
      <c r="E271" s="13">
        <f t="shared" ca="1" si="41"/>
        <v>0</v>
      </c>
      <c r="F271" s="13">
        <f t="shared" ca="1" si="42"/>
        <v>0</v>
      </c>
      <c r="G271" s="13">
        <f t="shared" ca="1" si="43"/>
        <v>0</v>
      </c>
      <c r="H271" s="40">
        <f t="shared" ca="1" si="36"/>
        <v>5.9850000000000003</v>
      </c>
      <c r="I271" s="40">
        <f t="shared" ca="1" si="37"/>
        <v>7.1820000000000004</v>
      </c>
      <c r="J271" s="40">
        <f t="shared" ca="1" si="38"/>
        <v>3.4125000000000001</v>
      </c>
      <c r="K271" s="40">
        <f t="shared" ca="1" si="39"/>
        <v>4.0949999999999998</v>
      </c>
      <c r="L271" s="28"/>
      <c r="M271" s="28"/>
    </row>
    <row r="272" spans="1:13" ht="45" x14ac:dyDescent="0.25">
      <c r="A272" s="12" t="s">
        <v>522</v>
      </c>
      <c r="B272" s="12" t="s">
        <v>523</v>
      </c>
      <c r="C272" s="12" t="s">
        <v>131</v>
      </c>
      <c r="D272" s="13">
        <v>2.31</v>
      </c>
      <c r="E272" s="13">
        <v>2.77</v>
      </c>
      <c r="F272" s="13">
        <v>2.15</v>
      </c>
      <c r="G272" s="13">
        <v>2.58</v>
      </c>
      <c r="H272" s="40">
        <f t="shared" si="36"/>
        <v>2.4255</v>
      </c>
      <c r="I272" s="40">
        <f t="shared" si="37"/>
        <v>2.9085000000000001</v>
      </c>
      <c r="J272" s="40">
        <f t="shared" si="38"/>
        <v>2.2574999999999998</v>
      </c>
      <c r="K272" s="40">
        <f t="shared" si="39"/>
        <v>2.7090000000000001</v>
      </c>
      <c r="L272" s="28"/>
      <c r="M272" s="28"/>
    </row>
    <row r="273" spans="1:13" ht="45" x14ac:dyDescent="0.25">
      <c r="A273" s="12" t="s">
        <v>524</v>
      </c>
      <c r="B273" s="12" t="s">
        <v>519</v>
      </c>
      <c r="C273" s="12" t="s">
        <v>131</v>
      </c>
      <c r="D273" s="13">
        <v>5.27</v>
      </c>
      <c r="E273" s="13">
        <v>6.32</v>
      </c>
      <c r="F273" s="13">
        <v>4.08</v>
      </c>
      <c r="G273" s="13">
        <v>4.8899999999999997</v>
      </c>
      <c r="H273" s="40">
        <f t="shared" ref="H273:H336" si="44">D273*1.05</f>
        <v>5.5335000000000001</v>
      </c>
      <c r="I273" s="40">
        <f t="shared" ref="I273:I336" si="45">E273*1.05</f>
        <v>6.636000000000001</v>
      </c>
      <c r="J273" s="40">
        <f t="shared" ref="J273:J336" si="46">F273*1.05</f>
        <v>4.2840000000000007</v>
      </c>
      <c r="K273" s="40">
        <f t="shared" ref="K273:K336" si="47">G273*1.05</f>
        <v>5.1345000000000001</v>
      </c>
      <c r="L273" s="28"/>
      <c r="M273" s="28"/>
    </row>
    <row r="274" spans="1:13" ht="36.75" customHeight="1" x14ac:dyDescent="0.25">
      <c r="A274" s="15" t="s">
        <v>525</v>
      </c>
      <c r="B274" s="15" t="s">
        <v>526</v>
      </c>
      <c r="C274" s="15"/>
      <c r="D274" s="13">
        <f t="shared" si="40"/>
        <v>0</v>
      </c>
      <c r="E274" s="13">
        <f t="shared" si="41"/>
        <v>0</v>
      </c>
      <c r="F274" s="13">
        <f t="shared" si="42"/>
        <v>0</v>
      </c>
      <c r="G274" s="13">
        <f t="shared" si="43"/>
        <v>0</v>
      </c>
      <c r="H274" s="40"/>
      <c r="I274" s="40"/>
      <c r="J274" s="40"/>
      <c r="K274" s="40"/>
      <c r="L274" s="28"/>
      <c r="M274" s="28"/>
    </row>
    <row r="275" spans="1:13" ht="33.75" customHeight="1" x14ac:dyDescent="0.25">
      <c r="A275" s="12" t="s">
        <v>527</v>
      </c>
      <c r="B275" s="12" t="s">
        <v>523</v>
      </c>
      <c r="C275" s="12" t="s">
        <v>131</v>
      </c>
      <c r="D275" s="13">
        <v>2.98</v>
      </c>
      <c r="E275" s="13">
        <v>3.57</v>
      </c>
      <c r="F275" s="13">
        <v>2.59</v>
      </c>
      <c r="G275" s="13">
        <v>3.11</v>
      </c>
      <c r="H275" s="40">
        <f t="shared" si="44"/>
        <v>3.129</v>
      </c>
      <c r="I275" s="40">
        <f t="shared" si="45"/>
        <v>3.7484999999999999</v>
      </c>
      <c r="J275" s="40">
        <f t="shared" si="46"/>
        <v>2.7195</v>
      </c>
      <c r="K275" s="40">
        <f t="shared" si="47"/>
        <v>3.2654999999999998</v>
      </c>
      <c r="L275" s="28"/>
      <c r="M275" s="28"/>
    </row>
    <row r="276" spans="1:13" ht="39" customHeight="1" x14ac:dyDescent="0.25">
      <c r="A276" s="12" t="s">
        <v>528</v>
      </c>
      <c r="B276" s="12" t="s">
        <v>519</v>
      </c>
      <c r="C276" s="12" t="s">
        <v>131</v>
      </c>
      <c r="D276" s="13">
        <v>4.25</v>
      </c>
      <c r="E276" s="13">
        <v>5.1100000000000003</v>
      </c>
      <c r="F276" s="13">
        <v>4.18</v>
      </c>
      <c r="G276" s="13">
        <v>5.0199999999999996</v>
      </c>
      <c r="H276" s="40">
        <f t="shared" si="44"/>
        <v>4.4625000000000004</v>
      </c>
      <c r="I276" s="40">
        <f t="shared" si="45"/>
        <v>5.3655000000000008</v>
      </c>
      <c r="J276" s="40">
        <f t="shared" si="46"/>
        <v>4.3890000000000002</v>
      </c>
      <c r="K276" s="40">
        <f t="shared" si="47"/>
        <v>5.2709999999999999</v>
      </c>
      <c r="L276" s="28"/>
      <c r="M276" s="28"/>
    </row>
    <row r="277" spans="1:13" ht="36" customHeight="1" x14ac:dyDescent="0.25">
      <c r="A277" s="15" t="s">
        <v>529</v>
      </c>
      <c r="B277" s="15" t="s">
        <v>530</v>
      </c>
      <c r="C277" s="15"/>
      <c r="D277" s="13">
        <f t="shared" si="40"/>
        <v>0</v>
      </c>
      <c r="E277" s="13">
        <f t="shared" si="41"/>
        <v>0</v>
      </c>
      <c r="F277" s="13">
        <f t="shared" si="42"/>
        <v>0</v>
      </c>
      <c r="G277" s="13">
        <f t="shared" si="43"/>
        <v>0</v>
      </c>
      <c r="H277" s="40"/>
      <c r="I277" s="40"/>
      <c r="J277" s="40"/>
      <c r="K277" s="40"/>
      <c r="L277" s="28"/>
      <c r="M277" s="28"/>
    </row>
    <row r="278" spans="1:13" ht="38.25" customHeight="1" x14ac:dyDescent="0.25">
      <c r="A278" s="12" t="s">
        <v>531</v>
      </c>
      <c r="B278" s="12" t="s">
        <v>532</v>
      </c>
      <c r="C278" s="12" t="s">
        <v>131</v>
      </c>
      <c r="D278" s="13">
        <v>1.68</v>
      </c>
      <c r="E278" s="13">
        <v>2.0099999999999998</v>
      </c>
      <c r="F278" s="13">
        <v>1.67</v>
      </c>
      <c r="G278" s="13">
        <v>2</v>
      </c>
      <c r="H278" s="40">
        <f t="shared" si="44"/>
        <v>1.764</v>
      </c>
      <c r="I278" s="40">
        <f t="shared" si="45"/>
        <v>2.1105</v>
      </c>
      <c r="J278" s="40">
        <f t="shared" si="46"/>
        <v>1.7535000000000001</v>
      </c>
      <c r="K278" s="40">
        <f t="shared" si="47"/>
        <v>2.1</v>
      </c>
      <c r="L278" s="28"/>
      <c r="M278" s="28"/>
    </row>
    <row r="279" spans="1:13" ht="50.25" customHeight="1" x14ac:dyDescent="0.25">
      <c r="A279" s="12" t="s">
        <v>533</v>
      </c>
      <c r="B279" s="12" t="s">
        <v>534</v>
      </c>
      <c r="C279" s="12" t="s">
        <v>131</v>
      </c>
      <c r="D279" s="13">
        <v>3.08</v>
      </c>
      <c r="E279" s="13">
        <v>3.7</v>
      </c>
      <c r="F279" s="13">
        <v>2.98</v>
      </c>
      <c r="G279" s="13">
        <v>3.58</v>
      </c>
      <c r="H279" s="40">
        <f t="shared" si="44"/>
        <v>3.2340000000000004</v>
      </c>
      <c r="I279" s="40">
        <f t="shared" si="45"/>
        <v>3.8850000000000002</v>
      </c>
      <c r="J279" s="40">
        <f t="shared" si="46"/>
        <v>3.129</v>
      </c>
      <c r="K279" s="40">
        <f t="shared" si="47"/>
        <v>3.7590000000000003</v>
      </c>
      <c r="L279" s="28"/>
      <c r="M279" s="28"/>
    </row>
    <row r="280" spans="1:13" ht="42" customHeight="1" x14ac:dyDescent="0.25">
      <c r="A280" s="12" t="s">
        <v>535</v>
      </c>
      <c r="B280" s="12" t="s">
        <v>536</v>
      </c>
      <c r="C280" s="12" t="s">
        <v>131</v>
      </c>
      <c r="D280" s="13">
        <v>2.38</v>
      </c>
      <c r="E280" s="13">
        <v>2.85</v>
      </c>
      <c r="F280" s="13">
        <v>2.38</v>
      </c>
      <c r="G280" s="13">
        <v>2.85</v>
      </c>
      <c r="H280" s="40">
        <f t="shared" si="44"/>
        <v>2.4990000000000001</v>
      </c>
      <c r="I280" s="40">
        <f t="shared" si="45"/>
        <v>2.9925000000000002</v>
      </c>
      <c r="J280" s="40">
        <f t="shared" si="46"/>
        <v>2.4990000000000001</v>
      </c>
      <c r="K280" s="40">
        <f t="shared" si="47"/>
        <v>2.9925000000000002</v>
      </c>
      <c r="L280" s="28"/>
      <c r="M280" s="28"/>
    </row>
    <row r="281" spans="1:13" ht="78.75" customHeight="1" x14ac:dyDescent="0.25">
      <c r="A281" s="12" t="s">
        <v>537</v>
      </c>
      <c r="B281" s="12" t="s">
        <v>731</v>
      </c>
      <c r="C281" s="12" t="s">
        <v>131</v>
      </c>
      <c r="D281" s="13">
        <v>2.6</v>
      </c>
      <c r="E281" s="13">
        <v>3.12</v>
      </c>
      <c r="F281" s="13">
        <v>2.6</v>
      </c>
      <c r="G281" s="13">
        <v>3.12</v>
      </c>
      <c r="H281" s="40">
        <f t="shared" si="44"/>
        <v>2.7300000000000004</v>
      </c>
      <c r="I281" s="40">
        <f t="shared" si="45"/>
        <v>3.2760000000000002</v>
      </c>
      <c r="J281" s="40">
        <f t="shared" si="46"/>
        <v>2.7300000000000004</v>
      </c>
      <c r="K281" s="40">
        <f t="shared" si="47"/>
        <v>3.2760000000000002</v>
      </c>
      <c r="L281" s="28"/>
      <c r="M281" s="28"/>
    </row>
    <row r="282" spans="1:13" ht="38.25" customHeight="1" x14ac:dyDescent="0.25">
      <c r="A282" s="12" t="s">
        <v>538</v>
      </c>
      <c r="B282" s="12" t="s">
        <v>539</v>
      </c>
      <c r="C282" s="12" t="s">
        <v>131</v>
      </c>
      <c r="D282" s="13">
        <v>3.57</v>
      </c>
      <c r="E282" s="13">
        <v>4.28</v>
      </c>
      <c r="F282" s="13">
        <v>3.57</v>
      </c>
      <c r="G282" s="13">
        <v>4.28</v>
      </c>
      <c r="H282" s="40">
        <f t="shared" si="44"/>
        <v>3.7484999999999999</v>
      </c>
      <c r="I282" s="40">
        <f t="shared" si="45"/>
        <v>4.4940000000000007</v>
      </c>
      <c r="J282" s="40">
        <f t="shared" si="46"/>
        <v>3.7484999999999999</v>
      </c>
      <c r="K282" s="40">
        <f t="shared" si="47"/>
        <v>4.4940000000000007</v>
      </c>
      <c r="L282" s="28"/>
      <c r="M282" s="28"/>
    </row>
    <row r="283" spans="1:13" ht="45" x14ac:dyDescent="0.25">
      <c r="A283" s="15" t="s">
        <v>540</v>
      </c>
      <c r="B283" s="15" t="s">
        <v>541</v>
      </c>
      <c r="C283" s="15"/>
      <c r="D283" s="13">
        <f t="shared" ref="D283:E339" si="48">H283*1.1</f>
        <v>0</v>
      </c>
      <c r="E283" s="13">
        <f t="shared" si="48"/>
        <v>0</v>
      </c>
      <c r="F283" s="13">
        <f t="shared" ref="F283:F339" si="49">J283*1.1</f>
        <v>0</v>
      </c>
      <c r="G283" s="13">
        <f t="shared" ref="G283:G339" si="50">K283*1.1</f>
        <v>0</v>
      </c>
      <c r="H283" s="40"/>
      <c r="I283" s="40"/>
      <c r="J283" s="40"/>
      <c r="K283" s="40"/>
      <c r="L283" s="28"/>
      <c r="M283" s="28"/>
    </row>
    <row r="284" spans="1:13" ht="45" x14ac:dyDescent="0.25">
      <c r="A284" s="12" t="s">
        <v>542</v>
      </c>
      <c r="B284" s="12" t="s">
        <v>543</v>
      </c>
      <c r="C284" s="12" t="s">
        <v>131</v>
      </c>
      <c r="D284" s="13">
        <v>1.78</v>
      </c>
      <c r="E284" s="13">
        <v>2.14</v>
      </c>
      <c r="F284" s="13">
        <v>1.78</v>
      </c>
      <c r="G284" s="13">
        <v>2.14</v>
      </c>
      <c r="H284" s="40">
        <f t="shared" si="44"/>
        <v>1.8690000000000002</v>
      </c>
      <c r="I284" s="40">
        <f t="shared" si="45"/>
        <v>2.2470000000000003</v>
      </c>
      <c r="J284" s="40">
        <f t="shared" si="46"/>
        <v>1.8690000000000002</v>
      </c>
      <c r="K284" s="40">
        <f t="shared" si="47"/>
        <v>2.2470000000000003</v>
      </c>
      <c r="L284" s="28"/>
      <c r="M284" s="28"/>
    </row>
    <row r="285" spans="1:13" ht="64.5" customHeight="1" x14ac:dyDescent="0.25">
      <c r="A285" s="12" t="s">
        <v>544</v>
      </c>
      <c r="B285" s="16" t="s">
        <v>545</v>
      </c>
      <c r="C285" s="12" t="s">
        <v>131</v>
      </c>
      <c r="D285" s="13">
        <v>3.94</v>
      </c>
      <c r="E285" s="13">
        <v>4.7300000000000004</v>
      </c>
      <c r="F285" s="13">
        <v>3.94</v>
      </c>
      <c r="G285" s="13">
        <v>4.7300000000000004</v>
      </c>
      <c r="H285" s="40">
        <f t="shared" si="44"/>
        <v>4.1370000000000005</v>
      </c>
      <c r="I285" s="40">
        <f t="shared" si="45"/>
        <v>4.9665000000000008</v>
      </c>
      <c r="J285" s="40">
        <f t="shared" si="46"/>
        <v>4.1370000000000005</v>
      </c>
      <c r="K285" s="40">
        <f t="shared" si="47"/>
        <v>4.9665000000000008</v>
      </c>
      <c r="L285" s="28"/>
      <c r="M285" s="28"/>
    </row>
    <row r="286" spans="1:13" ht="38.25" customHeight="1" x14ac:dyDescent="0.25">
      <c r="A286" s="15" t="s">
        <v>546</v>
      </c>
      <c r="B286" s="15" t="s">
        <v>547</v>
      </c>
      <c r="C286" s="15"/>
      <c r="D286" s="13">
        <f t="shared" si="48"/>
        <v>0</v>
      </c>
      <c r="E286" s="13">
        <f t="shared" si="48"/>
        <v>0</v>
      </c>
      <c r="F286" s="13">
        <f t="shared" si="49"/>
        <v>0</v>
      </c>
      <c r="G286" s="13">
        <f t="shared" si="50"/>
        <v>0</v>
      </c>
      <c r="H286" s="40"/>
      <c r="I286" s="40"/>
      <c r="J286" s="40"/>
      <c r="K286" s="40"/>
      <c r="L286" s="28"/>
      <c r="M286" s="28"/>
    </row>
    <row r="287" spans="1:13" ht="39" customHeight="1" x14ac:dyDescent="0.25">
      <c r="A287" s="12" t="s">
        <v>548</v>
      </c>
      <c r="B287" s="12" t="s">
        <v>543</v>
      </c>
      <c r="C287" s="12" t="s">
        <v>131</v>
      </c>
      <c r="D287" s="13">
        <v>2.38</v>
      </c>
      <c r="E287" s="13">
        <v>2.85</v>
      </c>
      <c r="F287" s="13">
        <v>2.38</v>
      </c>
      <c r="G287" s="13">
        <v>2.85</v>
      </c>
      <c r="H287" s="40">
        <f t="shared" si="44"/>
        <v>2.4990000000000001</v>
      </c>
      <c r="I287" s="40">
        <f t="shared" si="45"/>
        <v>2.9925000000000002</v>
      </c>
      <c r="J287" s="40">
        <f t="shared" si="46"/>
        <v>2.4990000000000001</v>
      </c>
      <c r="K287" s="40">
        <f t="shared" si="47"/>
        <v>2.9925000000000002</v>
      </c>
      <c r="L287" s="28"/>
      <c r="M287" s="28"/>
    </row>
    <row r="288" spans="1:13" ht="63.75" customHeight="1" x14ac:dyDescent="0.25">
      <c r="A288" s="12" t="s">
        <v>549</v>
      </c>
      <c r="B288" s="12" t="s">
        <v>550</v>
      </c>
      <c r="C288" s="12" t="s">
        <v>131</v>
      </c>
      <c r="D288" s="13">
        <v>3.59</v>
      </c>
      <c r="E288" s="13">
        <v>4.3099999999999996</v>
      </c>
      <c r="F288" s="13">
        <v>3.59</v>
      </c>
      <c r="G288" s="13">
        <v>4.3099999999999996</v>
      </c>
      <c r="H288" s="40">
        <f t="shared" si="44"/>
        <v>3.7694999999999999</v>
      </c>
      <c r="I288" s="40">
        <f t="shared" si="45"/>
        <v>4.5255000000000001</v>
      </c>
      <c r="J288" s="40">
        <f t="shared" si="46"/>
        <v>3.7694999999999999</v>
      </c>
      <c r="K288" s="40">
        <f t="shared" si="47"/>
        <v>4.5255000000000001</v>
      </c>
      <c r="L288" s="28"/>
      <c r="M288" s="28"/>
    </row>
    <row r="289" spans="1:13" ht="48.75" customHeight="1" x14ac:dyDescent="0.25">
      <c r="A289" s="12" t="s">
        <v>551</v>
      </c>
      <c r="B289" s="12" t="s">
        <v>552</v>
      </c>
      <c r="C289" s="12" t="s">
        <v>131</v>
      </c>
      <c r="D289" s="13">
        <v>2.39</v>
      </c>
      <c r="E289" s="13">
        <v>2.87</v>
      </c>
      <c r="F289" s="13">
        <v>2.39</v>
      </c>
      <c r="G289" s="13">
        <v>2.87</v>
      </c>
      <c r="H289" s="40">
        <f t="shared" si="44"/>
        <v>2.5095000000000001</v>
      </c>
      <c r="I289" s="40">
        <f t="shared" si="45"/>
        <v>3.0135000000000001</v>
      </c>
      <c r="J289" s="40">
        <f t="shared" si="46"/>
        <v>2.5095000000000001</v>
      </c>
      <c r="K289" s="40">
        <f t="shared" si="47"/>
        <v>3.0135000000000001</v>
      </c>
      <c r="L289" s="28"/>
      <c r="M289" s="28"/>
    </row>
    <row r="290" spans="1:13" ht="24.75" customHeight="1" x14ac:dyDescent="0.25">
      <c r="A290" s="12" t="s">
        <v>553</v>
      </c>
      <c r="B290" s="12" t="s">
        <v>554</v>
      </c>
      <c r="C290" s="12" t="s">
        <v>131</v>
      </c>
      <c r="D290" s="13">
        <v>6.19</v>
      </c>
      <c r="E290" s="13">
        <v>7.43</v>
      </c>
      <c r="F290" s="13">
        <v>6.19</v>
      </c>
      <c r="G290" s="13">
        <v>7.43</v>
      </c>
      <c r="H290" s="40">
        <f t="shared" si="44"/>
        <v>6.4995000000000003</v>
      </c>
      <c r="I290" s="40">
        <f t="shared" si="45"/>
        <v>7.8014999999999999</v>
      </c>
      <c r="J290" s="40">
        <f t="shared" si="46"/>
        <v>6.4995000000000003</v>
      </c>
      <c r="K290" s="40">
        <f t="shared" si="47"/>
        <v>7.8014999999999999</v>
      </c>
      <c r="L290" s="28"/>
      <c r="M290" s="28"/>
    </row>
    <row r="291" spans="1:13" ht="52.5" customHeight="1" x14ac:dyDescent="0.25">
      <c r="A291" s="12" t="s">
        <v>555</v>
      </c>
      <c r="B291" s="12" t="s">
        <v>556</v>
      </c>
      <c r="C291" s="12" t="s">
        <v>131</v>
      </c>
      <c r="D291" s="13">
        <v>2.91</v>
      </c>
      <c r="E291" s="13">
        <v>3.49</v>
      </c>
      <c r="F291" s="13">
        <v>2.91</v>
      </c>
      <c r="G291" s="13">
        <v>3.49</v>
      </c>
      <c r="H291" s="40">
        <f t="shared" si="44"/>
        <v>3.0555000000000003</v>
      </c>
      <c r="I291" s="40">
        <f t="shared" si="45"/>
        <v>3.6645000000000003</v>
      </c>
      <c r="J291" s="40">
        <f t="shared" si="46"/>
        <v>3.0555000000000003</v>
      </c>
      <c r="K291" s="40">
        <f t="shared" si="47"/>
        <v>3.6645000000000003</v>
      </c>
      <c r="L291" s="28"/>
      <c r="M291" s="28"/>
    </row>
    <row r="292" spans="1:13" ht="34.5" customHeight="1" x14ac:dyDescent="0.25">
      <c r="A292" s="12" t="s">
        <v>557</v>
      </c>
      <c r="B292" s="12" t="s">
        <v>558</v>
      </c>
      <c r="C292" s="12" t="s">
        <v>131</v>
      </c>
      <c r="D292" s="13">
        <v>3.49</v>
      </c>
      <c r="E292" s="13">
        <v>4.1900000000000004</v>
      </c>
      <c r="F292" s="13">
        <v>3.49</v>
      </c>
      <c r="G292" s="13">
        <v>4.1900000000000004</v>
      </c>
      <c r="H292" s="40">
        <f t="shared" si="44"/>
        <v>3.6645000000000003</v>
      </c>
      <c r="I292" s="40">
        <f t="shared" si="45"/>
        <v>4.3995000000000006</v>
      </c>
      <c r="J292" s="40">
        <f t="shared" si="46"/>
        <v>3.6645000000000003</v>
      </c>
      <c r="K292" s="40">
        <f t="shared" si="47"/>
        <v>4.3995000000000006</v>
      </c>
      <c r="L292" s="28"/>
      <c r="M292" s="28"/>
    </row>
    <row r="293" spans="1:13" ht="22.5" customHeight="1" x14ac:dyDescent="0.25">
      <c r="A293" s="12" t="s">
        <v>559</v>
      </c>
      <c r="B293" s="12" t="s">
        <v>560</v>
      </c>
      <c r="C293" s="12" t="s">
        <v>131</v>
      </c>
      <c r="D293" s="13">
        <v>2.37</v>
      </c>
      <c r="E293" s="13">
        <v>2.84</v>
      </c>
      <c r="F293" s="13">
        <v>2.37</v>
      </c>
      <c r="G293" s="13">
        <v>2.84</v>
      </c>
      <c r="H293" s="40">
        <f t="shared" si="44"/>
        <v>2.4885000000000002</v>
      </c>
      <c r="I293" s="40">
        <f t="shared" si="45"/>
        <v>2.9819999999999998</v>
      </c>
      <c r="J293" s="40">
        <f t="shared" si="46"/>
        <v>2.4885000000000002</v>
      </c>
      <c r="K293" s="40">
        <f t="shared" si="47"/>
        <v>2.9819999999999998</v>
      </c>
      <c r="L293" s="28"/>
      <c r="M293" s="28"/>
    </row>
    <row r="294" spans="1:13" ht="51" customHeight="1" x14ac:dyDescent="0.25">
      <c r="A294" s="12" t="s">
        <v>561</v>
      </c>
      <c r="B294" s="12" t="s">
        <v>562</v>
      </c>
      <c r="C294" s="12" t="s">
        <v>131</v>
      </c>
      <c r="D294" s="13">
        <v>1.4</v>
      </c>
      <c r="E294" s="13">
        <v>1.68</v>
      </c>
      <c r="F294" s="13">
        <v>1.4</v>
      </c>
      <c r="G294" s="13">
        <v>1.68</v>
      </c>
      <c r="H294" s="40">
        <f t="shared" si="44"/>
        <v>1.47</v>
      </c>
      <c r="I294" s="40">
        <f t="shared" si="45"/>
        <v>1.764</v>
      </c>
      <c r="J294" s="40">
        <f t="shared" si="46"/>
        <v>1.47</v>
      </c>
      <c r="K294" s="40">
        <f t="shared" si="47"/>
        <v>1.764</v>
      </c>
      <c r="L294" s="28"/>
      <c r="M294" s="28"/>
    </row>
    <row r="295" spans="1:13" ht="54" customHeight="1" x14ac:dyDescent="0.25">
      <c r="A295" s="12" t="s">
        <v>563</v>
      </c>
      <c r="B295" s="12" t="s">
        <v>564</v>
      </c>
      <c r="C295" s="12" t="s">
        <v>131</v>
      </c>
      <c r="D295" s="44">
        <v>5.07</v>
      </c>
      <c r="E295" s="13">
        <v>6.08</v>
      </c>
      <c r="F295" s="13">
        <v>5.07</v>
      </c>
      <c r="G295" s="44">
        <v>6.08</v>
      </c>
      <c r="H295" s="40">
        <f t="shared" si="44"/>
        <v>5.3235000000000001</v>
      </c>
      <c r="I295" s="40">
        <f t="shared" si="45"/>
        <v>6.3840000000000003</v>
      </c>
      <c r="J295" s="40">
        <f t="shared" si="46"/>
        <v>5.3235000000000001</v>
      </c>
      <c r="K295" s="40">
        <f t="shared" si="47"/>
        <v>6.3840000000000003</v>
      </c>
      <c r="L295" s="28"/>
      <c r="M295" s="28"/>
    </row>
    <row r="296" spans="1:13" ht="36" customHeight="1" x14ac:dyDescent="0.25">
      <c r="A296" s="12" t="s">
        <v>565</v>
      </c>
      <c r="B296" s="12" t="s">
        <v>566</v>
      </c>
      <c r="C296" s="12" t="s">
        <v>131</v>
      </c>
      <c r="D296" s="13">
        <v>5.56</v>
      </c>
      <c r="E296" s="13">
        <v>6.67</v>
      </c>
      <c r="F296" s="13">
        <v>5.56</v>
      </c>
      <c r="G296" s="13">
        <v>6.67</v>
      </c>
      <c r="H296" s="40">
        <f t="shared" si="44"/>
        <v>5.8380000000000001</v>
      </c>
      <c r="I296" s="40">
        <f t="shared" si="45"/>
        <v>7.0034999999999998</v>
      </c>
      <c r="J296" s="40">
        <f t="shared" si="46"/>
        <v>5.8380000000000001</v>
      </c>
      <c r="K296" s="40">
        <f t="shared" si="47"/>
        <v>7.0034999999999998</v>
      </c>
      <c r="L296" s="28"/>
      <c r="M296" s="28"/>
    </row>
    <row r="297" spans="1:13" ht="66.75" customHeight="1" x14ac:dyDescent="0.25">
      <c r="A297" s="12" t="s">
        <v>567</v>
      </c>
      <c r="B297" s="12" t="s">
        <v>568</v>
      </c>
      <c r="C297" s="12" t="s">
        <v>131</v>
      </c>
      <c r="D297" s="13">
        <v>3.06</v>
      </c>
      <c r="E297" s="13">
        <v>3.67</v>
      </c>
      <c r="F297" s="13">
        <v>3.06</v>
      </c>
      <c r="G297" s="13">
        <v>3.67</v>
      </c>
      <c r="H297" s="40">
        <f t="shared" si="44"/>
        <v>3.2130000000000001</v>
      </c>
      <c r="I297" s="40">
        <f t="shared" si="45"/>
        <v>3.8534999999999999</v>
      </c>
      <c r="J297" s="40">
        <f t="shared" si="46"/>
        <v>3.2130000000000001</v>
      </c>
      <c r="K297" s="40">
        <f t="shared" si="47"/>
        <v>3.8534999999999999</v>
      </c>
      <c r="L297" s="28"/>
      <c r="M297" s="28"/>
    </row>
    <row r="298" spans="1:13" ht="25.5" customHeight="1" x14ac:dyDescent="0.25">
      <c r="A298" s="12" t="s">
        <v>569</v>
      </c>
      <c r="B298" s="12" t="s">
        <v>570</v>
      </c>
      <c r="C298" s="12" t="s">
        <v>131</v>
      </c>
      <c r="D298" s="13">
        <v>3.82</v>
      </c>
      <c r="E298" s="13">
        <v>4.59</v>
      </c>
      <c r="F298" s="13">
        <v>3.82</v>
      </c>
      <c r="G298" s="13">
        <v>4.59</v>
      </c>
      <c r="H298" s="40">
        <f t="shared" si="44"/>
        <v>4.0110000000000001</v>
      </c>
      <c r="I298" s="40">
        <f t="shared" si="45"/>
        <v>4.8194999999999997</v>
      </c>
      <c r="J298" s="40">
        <f t="shared" si="46"/>
        <v>4.0110000000000001</v>
      </c>
      <c r="K298" s="40">
        <f t="shared" si="47"/>
        <v>4.8194999999999997</v>
      </c>
      <c r="L298" s="28"/>
      <c r="M298" s="28"/>
    </row>
    <row r="299" spans="1:13" ht="49.5" customHeight="1" x14ac:dyDescent="0.25">
      <c r="A299" s="15" t="s">
        <v>571</v>
      </c>
      <c r="B299" s="15" t="s">
        <v>572</v>
      </c>
      <c r="C299" s="15" t="s">
        <v>131</v>
      </c>
      <c r="D299" s="13">
        <f t="shared" si="48"/>
        <v>0</v>
      </c>
      <c r="E299" s="13">
        <f t="shared" si="48"/>
        <v>0</v>
      </c>
      <c r="F299" s="13">
        <f t="shared" si="49"/>
        <v>0</v>
      </c>
      <c r="G299" s="13">
        <f t="shared" si="50"/>
        <v>0</v>
      </c>
      <c r="H299" s="40"/>
      <c r="I299" s="40"/>
      <c r="J299" s="40"/>
      <c r="K299" s="40"/>
      <c r="L299" s="28"/>
      <c r="M299" s="28"/>
    </row>
    <row r="300" spans="1:13" ht="36.75" customHeight="1" x14ac:dyDescent="0.25">
      <c r="A300" s="12" t="s">
        <v>573</v>
      </c>
      <c r="B300" s="12" t="s">
        <v>574</v>
      </c>
      <c r="C300" s="12" t="s">
        <v>131</v>
      </c>
      <c r="D300" s="13">
        <v>3.84</v>
      </c>
      <c r="E300" s="13">
        <v>4.6100000000000003</v>
      </c>
      <c r="F300" s="13">
        <v>3.84</v>
      </c>
      <c r="G300" s="13">
        <v>4.6100000000000003</v>
      </c>
      <c r="H300" s="40">
        <v>4.3</v>
      </c>
      <c r="I300" s="40">
        <f t="shared" si="45"/>
        <v>4.8405000000000005</v>
      </c>
      <c r="J300" s="40">
        <v>4.3</v>
      </c>
      <c r="K300" s="40">
        <f t="shared" si="47"/>
        <v>4.8405000000000005</v>
      </c>
      <c r="L300" s="28"/>
      <c r="M300" s="28"/>
    </row>
    <row r="301" spans="1:13" ht="62.25" customHeight="1" x14ac:dyDescent="0.25">
      <c r="A301" s="12" t="s">
        <v>575</v>
      </c>
      <c r="B301" s="12" t="s">
        <v>576</v>
      </c>
      <c r="C301" s="12" t="s">
        <v>131</v>
      </c>
      <c r="D301" s="13">
        <v>4.51</v>
      </c>
      <c r="E301" s="13">
        <v>5.41</v>
      </c>
      <c r="F301" s="13">
        <v>4.51</v>
      </c>
      <c r="G301" s="13">
        <v>5.41</v>
      </c>
      <c r="H301" s="40">
        <f t="shared" si="44"/>
        <v>4.7355</v>
      </c>
      <c r="I301" s="40">
        <f t="shared" si="45"/>
        <v>5.6805000000000003</v>
      </c>
      <c r="J301" s="40">
        <f t="shared" si="46"/>
        <v>4.7355</v>
      </c>
      <c r="K301" s="40">
        <f t="shared" si="47"/>
        <v>5.6805000000000003</v>
      </c>
      <c r="L301" s="28"/>
      <c r="M301" s="28"/>
    </row>
    <row r="302" spans="1:13" x14ac:dyDescent="0.25">
      <c r="A302" s="12" t="s">
        <v>577</v>
      </c>
      <c r="B302" s="12" t="s">
        <v>578</v>
      </c>
      <c r="C302" s="12" t="s">
        <v>131</v>
      </c>
      <c r="D302" s="13">
        <v>6.36</v>
      </c>
      <c r="E302" s="13">
        <v>7.64</v>
      </c>
      <c r="F302" s="13">
        <v>6.36</v>
      </c>
      <c r="G302" s="13">
        <v>7.64</v>
      </c>
      <c r="H302" s="40">
        <f t="shared" si="44"/>
        <v>6.6780000000000008</v>
      </c>
      <c r="I302" s="40">
        <f t="shared" si="45"/>
        <v>8.0220000000000002</v>
      </c>
      <c r="J302" s="40">
        <f t="shared" si="46"/>
        <v>6.6780000000000008</v>
      </c>
      <c r="K302" s="40">
        <f t="shared" si="47"/>
        <v>8.0220000000000002</v>
      </c>
      <c r="L302" s="28"/>
      <c r="M302" s="28"/>
    </row>
    <row r="303" spans="1:13" ht="42.75" customHeight="1" x14ac:dyDescent="0.25">
      <c r="A303" s="15" t="s">
        <v>579</v>
      </c>
      <c r="B303" s="15" t="s">
        <v>580</v>
      </c>
      <c r="C303" s="15"/>
      <c r="D303" s="13">
        <f t="shared" si="48"/>
        <v>0</v>
      </c>
      <c r="E303" s="13">
        <f t="shared" si="48"/>
        <v>0</v>
      </c>
      <c r="F303" s="13">
        <f t="shared" si="49"/>
        <v>0</v>
      </c>
      <c r="G303" s="13">
        <f t="shared" si="50"/>
        <v>0</v>
      </c>
      <c r="H303" s="40"/>
      <c r="I303" s="40"/>
      <c r="J303" s="40"/>
      <c r="K303" s="40"/>
      <c r="L303" s="28"/>
      <c r="M303" s="28"/>
    </row>
    <row r="304" spans="1:13" ht="30" customHeight="1" x14ac:dyDescent="0.25">
      <c r="A304" s="12" t="s">
        <v>581</v>
      </c>
      <c r="B304" s="12" t="s">
        <v>523</v>
      </c>
      <c r="C304" s="12" t="s">
        <v>131</v>
      </c>
      <c r="D304" s="13">
        <v>2.2599999999999998</v>
      </c>
      <c r="E304" s="13">
        <v>2.71</v>
      </c>
      <c r="F304" s="13">
        <v>2.2599999999999998</v>
      </c>
      <c r="G304" s="13">
        <v>2.71</v>
      </c>
      <c r="H304" s="40">
        <f t="shared" si="44"/>
        <v>2.3729999999999998</v>
      </c>
      <c r="I304" s="40">
        <f t="shared" si="45"/>
        <v>2.8454999999999999</v>
      </c>
      <c r="J304" s="40">
        <f t="shared" si="46"/>
        <v>2.3729999999999998</v>
      </c>
      <c r="K304" s="40">
        <f t="shared" si="47"/>
        <v>2.8454999999999999</v>
      </c>
      <c r="L304" s="28"/>
      <c r="M304" s="28"/>
    </row>
    <row r="305" spans="1:13" ht="50.25" customHeight="1" x14ac:dyDescent="0.25">
      <c r="A305" s="12" t="s">
        <v>582</v>
      </c>
      <c r="B305" s="12" t="s">
        <v>583</v>
      </c>
      <c r="C305" s="12" t="s">
        <v>131</v>
      </c>
      <c r="D305" s="13">
        <v>3.1</v>
      </c>
      <c r="E305" s="13">
        <v>3.72</v>
      </c>
      <c r="F305" s="13">
        <v>3.1</v>
      </c>
      <c r="G305" s="13">
        <v>3.72</v>
      </c>
      <c r="H305" s="40">
        <f t="shared" si="44"/>
        <v>3.2550000000000003</v>
      </c>
      <c r="I305" s="40">
        <f t="shared" si="45"/>
        <v>3.9060000000000006</v>
      </c>
      <c r="J305" s="40">
        <f t="shared" si="46"/>
        <v>3.2550000000000003</v>
      </c>
      <c r="K305" s="40">
        <f t="shared" si="47"/>
        <v>3.9060000000000006</v>
      </c>
      <c r="L305" s="28"/>
      <c r="M305" s="28"/>
    </row>
    <row r="306" spans="1:13" ht="45" x14ac:dyDescent="0.25">
      <c r="A306" s="15" t="s">
        <v>584</v>
      </c>
      <c r="B306" s="15" t="s">
        <v>585</v>
      </c>
      <c r="C306" s="15"/>
      <c r="D306" s="13">
        <f t="shared" si="48"/>
        <v>0</v>
      </c>
      <c r="E306" s="13">
        <f t="shared" si="48"/>
        <v>0</v>
      </c>
      <c r="F306" s="13">
        <f t="shared" si="49"/>
        <v>0</v>
      </c>
      <c r="G306" s="13">
        <f t="shared" si="50"/>
        <v>0</v>
      </c>
      <c r="H306" s="40"/>
      <c r="I306" s="40"/>
      <c r="J306" s="40"/>
      <c r="K306" s="40"/>
      <c r="L306" s="28"/>
      <c r="M306" s="28"/>
    </row>
    <row r="307" spans="1:13" ht="48.75" customHeight="1" x14ac:dyDescent="0.25">
      <c r="A307" s="12" t="s">
        <v>586</v>
      </c>
      <c r="B307" s="12" t="s">
        <v>587</v>
      </c>
      <c r="C307" s="12" t="s">
        <v>131</v>
      </c>
      <c r="D307" s="13">
        <v>3.82</v>
      </c>
      <c r="E307" s="13">
        <v>4.59</v>
      </c>
      <c r="F307" s="13">
        <v>15.77</v>
      </c>
      <c r="G307" s="13">
        <v>18.920000000000002</v>
      </c>
      <c r="H307" s="40">
        <f t="shared" si="44"/>
        <v>4.0110000000000001</v>
      </c>
      <c r="I307" s="40">
        <f t="shared" si="45"/>
        <v>4.8194999999999997</v>
      </c>
      <c r="J307" s="40">
        <f t="shared" si="46"/>
        <v>16.558499999999999</v>
      </c>
      <c r="K307" s="40">
        <f t="shared" si="47"/>
        <v>19.866000000000003</v>
      </c>
      <c r="L307" s="28"/>
      <c r="M307" s="28"/>
    </row>
    <row r="308" spans="1:13" ht="66" customHeight="1" x14ac:dyDescent="0.25">
      <c r="A308" s="12" t="s">
        <v>588</v>
      </c>
      <c r="B308" s="12" t="s">
        <v>589</v>
      </c>
      <c r="C308" s="12" t="s">
        <v>131</v>
      </c>
      <c r="D308" s="13">
        <f t="shared" ca="1" si="48"/>
        <v>0</v>
      </c>
      <c r="E308" s="13">
        <f t="shared" ca="1" si="48"/>
        <v>0</v>
      </c>
      <c r="F308" s="13">
        <f t="shared" ca="1" si="49"/>
        <v>0</v>
      </c>
      <c r="G308" s="13">
        <f t="shared" ca="1" si="50"/>
        <v>0</v>
      </c>
      <c r="H308" s="40">
        <f t="shared" ca="1" si="44"/>
        <v>5.9850000000000003</v>
      </c>
      <c r="I308" s="40">
        <f t="shared" ca="1" si="45"/>
        <v>7.1820000000000004</v>
      </c>
      <c r="J308" s="40">
        <f t="shared" ca="1" si="46"/>
        <v>3.4125000000000001</v>
      </c>
      <c r="K308" s="40">
        <f t="shared" ca="1" si="47"/>
        <v>4.0949999999999998</v>
      </c>
      <c r="L308" s="28"/>
      <c r="M308" s="28"/>
    </row>
    <row r="309" spans="1:13" x14ac:dyDescent="0.25">
      <c r="A309" s="15" t="s">
        <v>590</v>
      </c>
      <c r="B309" s="15" t="s">
        <v>591</v>
      </c>
      <c r="C309" s="15"/>
      <c r="D309" s="13">
        <f t="shared" si="48"/>
        <v>0</v>
      </c>
      <c r="E309" s="13">
        <f t="shared" si="48"/>
        <v>0</v>
      </c>
      <c r="F309" s="13">
        <f t="shared" si="49"/>
        <v>0</v>
      </c>
      <c r="G309" s="13">
        <f t="shared" si="50"/>
        <v>0</v>
      </c>
      <c r="H309" s="40"/>
      <c r="I309" s="40"/>
      <c r="J309" s="40"/>
      <c r="K309" s="40"/>
      <c r="L309" s="28"/>
      <c r="M309" s="28"/>
    </row>
    <row r="310" spans="1:13" ht="45" x14ac:dyDescent="0.25">
      <c r="A310" s="12" t="s">
        <v>592</v>
      </c>
      <c r="B310" s="12" t="s">
        <v>523</v>
      </c>
      <c r="C310" s="12" t="s">
        <v>131</v>
      </c>
      <c r="D310" s="13">
        <v>2.68</v>
      </c>
      <c r="E310" s="13">
        <v>3.21</v>
      </c>
      <c r="F310" s="13">
        <v>2.68</v>
      </c>
      <c r="G310" s="13">
        <v>3.21</v>
      </c>
      <c r="H310" s="40">
        <f t="shared" si="44"/>
        <v>2.8140000000000005</v>
      </c>
      <c r="I310" s="40">
        <f t="shared" si="45"/>
        <v>3.3705000000000003</v>
      </c>
      <c r="J310" s="40">
        <f t="shared" si="46"/>
        <v>2.8140000000000005</v>
      </c>
      <c r="K310" s="40">
        <f t="shared" si="47"/>
        <v>3.3705000000000003</v>
      </c>
      <c r="L310" s="28"/>
      <c r="M310" s="28"/>
    </row>
    <row r="311" spans="1:13" ht="52.5" customHeight="1" x14ac:dyDescent="0.25">
      <c r="A311" s="12" t="s">
        <v>593</v>
      </c>
      <c r="B311" s="12" t="s">
        <v>594</v>
      </c>
      <c r="C311" s="12" t="s">
        <v>131</v>
      </c>
      <c r="D311" s="13">
        <v>3.99</v>
      </c>
      <c r="E311" s="13">
        <v>4.79</v>
      </c>
      <c r="F311" s="13">
        <v>3.99</v>
      </c>
      <c r="G311" s="13">
        <v>4.79</v>
      </c>
      <c r="H311" s="40">
        <f t="shared" si="44"/>
        <v>4.1895000000000007</v>
      </c>
      <c r="I311" s="40">
        <f t="shared" si="45"/>
        <v>5.0295000000000005</v>
      </c>
      <c r="J311" s="40">
        <f t="shared" si="46"/>
        <v>4.1895000000000007</v>
      </c>
      <c r="K311" s="40">
        <f t="shared" si="47"/>
        <v>5.0295000000000005</v>
      </c>
      <c r="L311" s="28"/>
      <c r="M311" s="28"/>
    </row>
    <row r="312" spans="1:13" ht="30.75" customHeight="1" x14ac:dyDescent="0.25">
      <c r="A312" s="15" t="s">
        <v>595</v>
      </c>
      <c r="B312" s="15" t="s">
        <v>596</v>
      </c>
      <c r="C312" s="15"/>
      <c r="D312" s="13">
        <f t="shared" si="48"/>
        <v>0</v>
      </c>
      <c r="E312" s="13">
        <f t="shared" si="48"/>
        <v>0</v>
      </c>
      <c r="F312" s="13">
        <f t="shared" si="49"/>
        <v>0</v>
      </c>
      <c r="G312" s="13">
        <f t="shared" si="50"/>
        <v>0</v>
      </c>
      <c r="H312" s="40"/>
      <c r="I312" s="40"/>
      <c r="J312" s="40"/>
      <c r="K312" s="40"/>
      <c r="L312" s="28"/>
      <c r="M312" s="28"/>
    </row>
    <row r="313" spans="1:13" ht="30" x14ac:dyDescent="0.25">
      <c r="A313" s="25" t="s">
        <v>597</v>
      </c>
      <c r="B313" s="12" t="s">
        <v>614</v>
      </c>
      <c r="C313" s="12" t="s">
        <v>131</v>
      </c>
      <c r="D313" s="13">
        <v>5.21</v>
      </c>
      <c r="E313" s="13">
        <v>6.26</v>
      </c>
      <c r="F313" s="13">
        <v>21.5</v>
      </c>
      <c r="G313" s="13">
        <v>25.8</v>
      </c>
      <c r="H313" s="40">
        <f t="shared" si="44"/>
        <v>5.4705000000000004</v>
      </c>
      <c r="I313" s="40">
        <f t="shared" si="45"/>
        <v>6.5730000000000004</v>
      </c>
      <c r="J313" s="40">
        <f t="shared" si="46"/>
        <v>22.574999999999999</v>
      </c>
      <c r="K313" s="40">
        <f t="shared" si="47"/>
        <v>27.090000000000003</v>
      </c>
      <c r="L313" s="28"/>
      <c r="M313" s="28"/>
    </row>
    <row r="314" spans="1:13" ht="75" customHeight="1" x14ac:dyDescent="0.25">
      <c r="A314" s="12" t="s">
        <v>598</v>
      </c>
      <c r="B314" s="12" t="s">
        <v>599</v>
      </c>
      <c r="C314" s="12" t="s">
        <v>131</v>
      </c>
      <c r="D314" s="13">
        <f t="shared" ca="1" si="48"/>
        <v>0</v>
      </c>
      <c r="E314" s="13">
        <f t="shared" ca="1" si="48"/>
        <v>0</v>
      </c>
      <c r="F314" s="13">
        <f t="shared" ca="1" si="49"/>
        <v>0</v>
      </c>
      <c r="G314" s="13">
        <f t="shared" ca="1" si="50"/>
        <v>0</v>
      </c>
      <c r="H314" s="40">
        <f t="shared" ca="1" si="44"/>
        <v>5.9850000000000003</v>
      </c>
      <c r="I314" s="40">
        <f t="shared" ca="1" si="45"/>
        <v>7.1820000000000004</v>
      </c>
      <c r="J314" s="40">
        <f t="shared" ca="1" si="46"/>
        <v>3.4125000000000001</v>
      </c>
      <c r="K314" s="40">
        <f t="shared" ca="1" si="47"/>
        <v>4.0949999999999998</v>
      </c>
      <c r="L314" s="28"/>
      <c r="M314" s="28"/>
    </row>
    <row r="315" spans="1:13" ht="45" customHeight="1" x14ac:dyDescent="0.25">
      <c r="A315" s="12" t="s">
        <v>600</v>
      </c>
      <c r="B315" s="12" t="s">
        <v>601</v>
      </c>
      <c r="C315" s="12" t="s">
        <v>131</v>
      </c>
      <c r="D315" s="13">
        <v>2.52</v>
      </c>
      <c r="E315" s="13">
        <v>3.03</v>
      </c>
      <c r="F315" s="13">
        <v>7.88</v>
      </c>
      <c r="G315" s="13">
        <v>9.4600000000000009</v>
      </c>
      <c r="H315" s="40">
        <f t="shared" si="44"/>
        <v>2.6460000000000004</v>
      </c>
      <c r="I315" s="40">
        <f t="shared" si="45"/>
        <v>3.1814999999999998</v>
      </c>
      <c r="J315" s="40">
        <f t="shared" si="46"/>
        <v>8.2740000000000009</v>
      </c>
      <c r="K315" s="40">
        <f t="shared" si="47"/>
        <v>9.9330000000000016</v>
      </c>
      <c r="L315" s="28"/>
      <c r="M315" s="28"/>
    </row>
    <row r="316" spans="1:13" ht="48.75" customHeight="1" x14ac:dyDescent="0.25">
      <c r="A316" s="12" t="s">
        <v>602</v>
      </c>
      <c r="B316" s="12" t="s">
        <v>603</v>
      </c>
      <c r="C316" s="12" t="s">
        <v>131</v>
      </c>
      <c r="D316" s="13">
        <v>2.0499999999999998</v>
      </c>
      <c r="E316" s="13">
        <v>2.46</v>
      </c>
      <c r="F316" s="13">
        <v>2.0499999999999998</v>
      </c>
      <c r="G316" s="13">
        <v>2.46</v>
      </c>
      <c r="H316" s="40">
        <f t="shared" si="44"/>
        <v>2.1524999999999999</v>
      </c>
      <c r="I316" s="40">
        <f t="shared" si="45"/>
        <v>2.5830000000000002</v>
      </c>
      <c r="J316" s="40">
        <f t="shared" si="46"/>
        <v>2.1524999999999999</v>
      </c>
      <c r="K316" s="40">
        <f t="shared" si="47"/>
        <v>2.5830000000000002</v>
      </c>
      <c r="L316" s="28"/>
      <c r="M316" s="28"/>
    </row>
    <row r="317" spans="1:13" ht="22.5" customHeight="1" x14ac:dyDescent="0.25">
      <c r="A317" s="12" t="s">
        <v>604</v>
      </c>
      <c r="B317" s="12" t="s">
        <v>578</v>
      </c>
      <c r="C317" s="12" t="s">
        <v>131</v>
      </c>
      <c r="D317" s="13">
        <v>2.58</v>
      </c>
      <c r="E317" s="13">
        <v>3.09</v>
      </c>
      <c r="F317" s="13">
        <v>2.58</v>
      </c>
      <c r="G317" s="13">
        <v>3.09</v>
      </c>
      <c r="H317" s="40">
        <f t="shared" si="44"/>
        <v>2.7090000000000001</v>
      </c>
      <c r="I317" s="40">
        <f t="shared" si="45"/>
        <v>3.2444999999999999</v>
      </c>
      <c r="J317" s="40">
        <f t="shared" si="46"/>
        <v>2.7090000000000001</v>
      </c>
      <c r="K317" s="40">
        <f t="shared" si="47"/>
        <v>3.2444999999999999</v>
      </c>
      <c r="L317" s="28"/>
      <c r="M317" s="28"/>
    </row>
    <row r="318" spans="1:13" ht="45" x14ac:dyDescent="0.25">
      <c r="A318" s="12" t="s">
        <v>605</v>
      </c>
      <c r="B318" s="12" t="s">
        <v>606</v>
      </c>
      <c r="C318" s="12" t="s">
        <v>131</v>
      </c>
      <c r="D318" s="13">
        <v>3.68</v>
      </c>
      <c r="E318" s="13">
        <v>4.41</v>
      </c>
      <c r="F318" s="13">
        <v>3.68</v>
      </c>
      <c r="G318" s="13">
        <v>4.41</v>
      </c>
      <c r="H318" s="40">
        <f t="shared" si="44"/>
        <v>3.8640000000000003</v>
      </c>
      <c r="I318" s="40">
        <f t="shared" si="45"/>
        <v>4.6305000000000005</v>
      </c>
      <c r="J318" s="40">
        <f t="shared" si="46"/>
        <v>3.8640000000000003</v>
      </c>
      <c r="K318" s="40">
        <f t="shared" si="47"/>
        <v>4.6305000000000005</v>
      </c>
      <c r="L318" s="28"/>
      <c r="M318" s="28"/>
    </row>
    <row r="319" spans="1:13" ht="65.25" customHeight="1" x14ac:dyDescent="0.25">
      <c r="A319" s="15" t="s">
        <v>607</v>
      </c>
      <c r="B319" s="15" t="s">
        <v>608</v>
      </c>
      <c r="C319" s="15"/>
      <c r="D319" s="13">
        <f t="shared" si="48"/>
        <v>0</v>
      </c>
      <c r="E319" s="13">
        <f t="shared" si="48"/>
        <v>0</v>
      </c>
      <c r="F319" s="13">
        <f t="shared" si="49"/>
        <v>0</v>
      </c>
      <c r="G319" s="13">
        <f t="shared" si="50"/>
        <v>0</v>
      </c>
      <c r="H319" s="40"/>
      <c r="I319" s="40"/>
      <c r="J319" s="40"/>
      <c r="K319" s="40"/>
      <c r="L319" s="28"/>
      <c r="M319" s="28"/>
    </row>
    <row r="320" spans="1:13" ht="78" customHeight="1" x14ac:dyDescent="0.25">
      <c r="A320" s="12" t="s">
        <v>609</v>
      </c>
      <c r="B320" s="12" t="s">
        <v>610</v>
      </c>
      <c r="C320" s="12" t="s">
        <v>131</v>
      </c>
      <c r="D320" s="13">
        <v>2.13</v>
      </c>
      <c r="E320" s="13">
        <v>2.56</v>
      </c>
      <c r="F320" s="13">
        <v>2.13</v>
      </c>
      <c r="G320" s="13">
        <v>2.56</v>
      </c>
      <c r="H320" s="40">
        <f t="shared" si="44"/>
        <v>2.2364999999999999</v>
      </c>
      <c r="I320" s="40">
        <f t="shared" si="45"/>
        <v>2.6880000000000002</v>
      </c>
      <c r="J320" s="40">
        <f t="shared" si="46"/>
        <v>2.2364999999999999</v>
      </c>
      <c r="K320" s="40">
        <f t="shared" si="47"/>
        <v>2.6880000000000002</v>
      </c>
      <c r="L320" s="28"/>
      <c r="M320" s="28"/>
    </row>
    <row r="321" spans="1:13" ht="51" customHeight="1" x14ac:dyDescent="0.25">
      <c r="A321" s="12" t="s">
        <v>611</v>
      </c>
      <c r="B321" s="12" t="s">
        <v>534</v>
      </c>
      <c r="C321" s="12" t="s">
        <v>131</v>
      </c>
      <c r="D321" s="13">
        <v>3.22</v>
      </c>
      <c r="E321" s="13">
        <v>3.87</v>
      </c>
      <c r="F321" s="13">
        <v>3.22</v>
      </c>
      <c r="G321" s="13">
        <v>3.87</v>
      </c>
      <c r="H321" s="40">
        <f t="shared" si="44"/>
        <v>3.3810000000000002</v>
      </c>
      <c r="I321" s="40">
        <f t="shared" si="45"/>
        <v>4.0635000000000003</v>
      </c>
      <c r="J321" s="40">
        <f t="shared" si="46"/>
        <v>3.3810000000000002</v>
      </c>
      <c r="K321" s="40">
        <f t="shared" si="47"/>
        <v>4.0635000000000003</v>
      </c>
      <c r="L321" s="28"/>
      <c r="M321" s="28"/>
    </row>
    <row r="322" spans="1:13" ht="45" x14ac:dyDescent="0.25">
      <c r="A322" s="15" t="s">
        <v>612</v>
      </c>
      <c r="B322" s="15" t="s">
        <v>596</v>
      </c>
      <c r="C322" s="15"/>
      <c r="D322" s="13">
        <f t="shared" si="48"/>
        <v>0</v>
      </c>
      <c r="E322" s="13">
        <f t="shared" si="48"/>
        <v>0</v>
      </c>
      <c r="F322" s="13">
        <f t="shared" si="49"/>
        <v>0</v>
      </c>
      <c r="G322" s="13">
        <f t="shared" si="50"/>
        <v>0</v>
      </c>
      <c r="H322" s="40"/>
      <c r="I322" s="40"/>
      <c r="J322" s="40"/>
      <c r="K322" s="40"/>
      <c r="L322" s="28"/>
      <c r="M322" s="28"/>
    </row>
    <row r="323" spans="1:13" ht="27.75" customHeight="1" x14ac:dyDescent="0.25">
      <c r="A323" s="12" t="s">
        <v>613</v>
      </c>
      <c r="B323" s="12" t="s">
        <v>614</v>
      </c>
      <c r="C323" s="12" t="s">
        <v>131</v>
      </c>
      <c r="D323" s="13">
        <v>3.28</v>
      </c>
      <c r="E323" s="13">
        <v>3.94</v>
      </c>
      <c r="F323" s="13">
        <v>3.28</v>
      </c>
      <c r="G323" s="13">
        <v>3.94</v>
      </c>
      <c r="H323" s="40">
        <f t="shared" si="44"/>
        <v>3.444</v>
      </c>
      <c r="I323" s="40">
        <f t="shared" si="45"/>
        <v>4.1370000000000005</v>
      </c>
      <c r="J323" s="40">
        <f t="shared" si="46"/>
        <v>3.444</v>
      </c>
      <c r="K323" s="40">
        <f t="shared" si="47"/>
        <v>4.1370000000000005</v>
      </c>
      <c r="L323" s="28"/>
      <c r="M323" s="28"/>
    </row>
    <row r="324" spans="1:13" ht="93" customHeight="1" x14ac:dyDescent="0.25">
      <c r="A324" s="12" t="s">
        <v>615</v>
      </c>
      <c r="B324" s="12" t="s">
        <v>616</v>
      </c>
      <c r="C324" s="12" t="s">
        <v>131</v>
      </c>
      <c r="D324" s="13">
        <f t="shared" ca="1" si="48"/>
        <v>0</v>
      </c>
      <c r="E324" s="13">
        <f t="shared" ca="1" si="48"/>
        <v>0</v>
      </c>
      <c r="F324" s="13">
        <f t="shared" ca="1" si="49"/>
        <v>0</v>
      </c>
      <c r="G324" s="13">
        <f t="shared" ca="1" si="50"/>
        <v>0</v>
      </c>
      <c r="H324" s="40">
        <f t="shared" ca="1" si="44"/>
        <v>5.9850000000000003</v>
      </c>
      <c r="I324" s="40">
        <f t="shared" ca="1" si="45"/>
        <v>7.1820000000000004</v>
      </c>
      <c r="J324" s="40">
        <f t="shared" ca="1" si="46"/>
        <v>3.4125000000000001</v>
      </c>
      <c r="K324" s="40">
        <f t="shared" ca="1" si="47"/>
        <v>4.0949999999999998</v>
      </c>
      <c r="L324" s="28"/>
      <c r="M324" s="28"/>
    </row>
    <row r="325" spans="1:13" ht="21.75" customHeight="1" x14ac:dyDescent="0.25">
      <c r="A325" s="12" t="s">
        <v>617</v>
      </c>
      <c r="B325" s="12" t="s">
        <v>618</v>
      </c>
      <c r="C325" s="12" t="s">
        <v>131</v>
      </c>
      <c r="D325" s="13">
        <v>2.98</v>
      </c>
      <c r="E325" s="13">
        <v>3.58</v>
      </c>
      <c r="F325" s="13">
        <v>2.98</v>
      </c>
      <c r="G325" s="13">
        <v>3.58</v>
      </c>
      <c r="H325" s="40">
        <f t="shared" si="44"/>
        <v>3.129</v>
      </c>
      <c r="I325" s="40">
        <f t="shared" si="45"/>
        <v>3.7590000000000003</v>
      </c>
      <c r="J325" s="40">
        <f t="shared" si="46"/>
        <v>3.129</v>
      </c>
      <c r="K325" s="40">
        <f t="shared" si="47"/>
        <v>3.7590000000000003</v>
      </c>
      <c r="L325" s="28"/>
      <c r="M325" s="28"/>
    </row>
    <row r="326" spans="1:13" ht="66" customHeight="1" x14ac:dyDescent="0.25">
      <c r="A326" s="12" t="s">
        <v>619</v>
      </c>
      <c r="B326" s="12" t="s">
        <v>534</v>
      </c>
      <c r="C326" s="12" t="s">
        <v>131</v>
      </c>
      <c r="D326" s="13">
        <v>4.2699999999999996</v>
      </c>
      <c r="E326" s="13">
        <v>5.13</v>
      </c>
      <c r="F326" s="13">
        <v>4.2699999999999996</v>
      </c>
      <c r="G326" s="13">
        <v>5.13</v>
      </c>
      <c r="H326" s="40">
        <f t="shared" si="44"/>
        <v>4.4834999999999994</v>
      </c>
      <c r="I326" s="40">
        <f t="shared" si="45"/>
        <v>5.3864999999999998</v>
      </c>
      <c r="J326" s="40">
        <f t="shared" si="46"/>
        <v>4.4834999999999994</v>
      </c>
      <c r="K326" s="40">
        <f t="shared" si="47"/>
        <v>5.3864999999999998</v>
      </c>
      <c r="L326" s="28"/>
      <c r="M326" s="28"/>
    </row>
    <row r="327" spans="1:13" ht="50.25" customHeight="1" x14ac:dyDescent="0.25">
      <c r="A327" s="18" t="s">
        <v>620</v>
      </c>
      <c r="B327" s="18" t="s">
        <v>587</v>
      </c>
      <c r="C327" s="18" t="s">
        <v>131</v>
      </c>
      <c r="D327" s="13">
        <v>7.3</v>
      </c>
      <c r="E327" s="13">
        <v>8.76</v>
      </c>
      <c r="F327" s="13">
        <v>7.3</v>
      </c>
      <c r="G327" s="13">
        <v>8.76</v>
      </c>
      <c r="H327" s="40">
        <f t="shared" si="44"/>
        <v>7.665</v>
      </c>
      <c r="I327" s="40">
        <f t="shared" si="45"/>
        <v>9.1980000000000004</v>
      </c>
      <c r="J327" s="40">
        <f t="shared" si="46"/>
        <v>7.665</v>
      </c>
      <c r="K327" s="40">
        <f t="shared" si="47"/>
        <v>9.1980000000000004</v>
      </c>
      <c r="L327" s="28"/>
      <c r="M327" s="28"/>
    </row>
    <row r="328" spans="1:13" ht="78" customHeight="1" x14ac:dyDescent="0.25">
      <c r="A328" s="12" t="s">
        <v>621</v>
      </c>
      <c r="B328" s="12" t="s">
        <v>622</v>
      </c>
      <c r="C328" s="12" t="s">
        <v>131</v>
      </c>
      <c r="D328" s="13">
        <f t="shared" ca="1" si="48"/>
        <v>0</v>
      </c>
      <c r="E328" s="13">
        <f t="shared" ca="1" si="48"/>
        <v>0</v>
      </c>
      <c r="F328" s="13">
        <f t="shared" ca="1" si="49"/>
        <v>0</v>
      </c>
      <c r="G328" s="13">
        <f t="shared" ca="1" si="50"/>
        <v>0</v>
      </c>
      <c r="H328" s="40">
        <f t="shared" ca="1" si="44"/>
        <v>5.9850000000000003</v>
      </c>
      <c r="I328" s="40">
        <f t="shared" ca="1" si="45"/>
        <v>7.1820000000000004</v>
      </c>
      <c r="J328" s="40">
        <f t="shared" ca="1" si="46"/>
        <v>3.4125000000000001</v>
      </c>
      <c r="K328" s="40">
        <f t="shared" ca="1" si="47"/>
        <v>4.0949999999999998</v>
      </c>
      <c r="L328" s="28"/>
      <c r="M328" s="28"/>
    </row>
    <row r="329" spans="1:13" ht="54.75" customHeight="1" x14ac:dyDescent="0.25">
      <c r="A329" s="12" t="s">
        <v>623</v>
      </c>
      <c r="B329" s="12" t="s">
        <v>624</v>
      </c>
      <c r="C329" s="12" t="s">
        <v>131</v>
      </c>
      <c r="D329" s="13">
        <v>4.9000000000000004</v>
      </c>
      <c r="E329" s="13">
        <v>5.88</v>
      </c>
      <c r="F329" s="13">
        <v>4.9000000000000004</v>
      </c>
      <c r="G329" s="13">
        <v>5.88</v>
      </c>
      <c r="H329" s="40">
        <f t="shared" si="44"/>
        <v>5.1450000000000005</v>
      </c>
      <c r="I329" s="40">
        <f t="shared" si="45"/>
        <v>6.1740000000000004</v>
      </c>
      <c r="J329" s="40">
        <f t="shared" si="46"/>
        <v>5.1450000000000005</v>
      </c>
      <c r="K329" s="40">
        <f t="shared" si="47"/>
        <v>6.1740000000000004</v>
      </c>
      <c r="L329" s="28"/>
      <c r="M329" s="28"/>
    </row>
    <row r="330" spans="1:13" ht="47.25" customHeight="1" x14ac:dyDescent="0.25">
      <c r="A330" s="12" t="s">
        <v>625</v>
      </c>
      <c r="B330" s="12" t="s">
        <v>534</v>
      </c>
      <c r="C330" s="12" t="s">
        <v>131</v>
      </c>
      <c r="D330" s="13">
        <v>6.22</v>
      </c>
      <c r="E330" s="13">
        <v>7.47</v>
      </c>
      <c r="F330" s="13">
        <v>6.22</v>
      </c>
      <c r="G330" s="13">
        <v>7.47</v>
      </c>
      <c r="H330" s="40">
        <f t="shared" si="44"/>
        <v>6.5309999999999997</v>
      </c>
      <c r="I330" s="40">
        <f t="shared" si="45"/>
        <v>7.8434999999999997</v>
      </c>
      <c r="J330" s="40">
        <f t="shared" si="46"/>
        <v>6.5309999999999997</v>
      </c>
      <c r="K330" s="40">
        <f t="shared" si="47"/>
        <v>7.8434999999999997</v>
      </c>
      <c r="L330" s="28"/>
      <c r="M330" s="28"/>
    </row>
    <row r="331" spans="1:13" ht="87" customHeight="1" x14ac:dyDescent="0.25">
      <c r="A331" s="12" t="s">
        <v>626</v>
      </c>
      <c r="B331" s="12" t="s">
        <v>627</v>
      </c>
      <c r="C331" s="12" t="s">
        <v>131</v>
      </c>
      <c r="D331" s="13">
        <v>7.46</v>
      </c>
      <c r="E331" s="13">
        <v>8.9600000000000009</v>
      </c>
      <c r="F331" s="13">
        <v>7</v>
      </c>
      <c r="G331" s="13">
        <f t="shared" ca="1" si="50"/>
        <v>0</v>
      </c>
      <c r="H331" s="40">
        <f t="shared" si="44"/>
        <v>7.8330000000000002</v>
      </c>
      <c r="I331" s="40">
        <f t="shared" si="45"/>
        <v>9.4080000000000013</v>
      </c>
      <c r="J331" s="40">
        <f t="shared" si="46"/>
        <v>7.3500000000000005</v>
      </c>
      <c r="K331" s="40">
        <f t="shared" ca="1" si="47"/>
        <v>4.0949999999999998</v>
      </c>
      <c r="L331" s="28"/>
      <c r="M331" s="28"/>
    </row>
    <row r="332" spans="1:13" ht="48" customHeight="1" x14ac:dyDescent="0.25">
      <c r="A332" s="12" t="s">
        <v>628</v>
      </c>
      <c r="B332" s="12" t="s">
        <v>629</v>
      </c>
      <c r="C332" s="12" t="s">
        <v>131</v>
      </c>
      <c r="D332" s="13">
        <f t="shared" ca="1" si="48"/>
        <v>0</v>
      </c>
      <c r="E332" s="13">
        <f t="shared" ca="1" si="48"/>
        <v>0</v>
      </c>
      <c r="F332" s="13">
        <v>7.46</v>
      </c>
      <c r="G332" s="13">
        <f t="shared" ca="1" si="50"/>
        <v>0</v>
      </c>
      <c r="H332" s="40">
        <f t="shared" ca="1" si="44"/>
        <v>5.9850000000000003</v>
      </c>
      <c r="I332" s="40">
        <f t="shared" ca="1" si="45"/>
        <v>7.1820000000000004</v>
      </c>
      <c r="J332" s="40">
        <f t="shared" si="46"/>
        <v>7.8330000000000002</v>
      </c>
      <c r="K332" s="40">
        <f t="shared" ca="1" si="47"/>
        <v>4.0949999999999998</v>
      </c>
      <c r="L332" s="28"/>
      <c r="M332" s="28"/>
    </row>
    <row r="333" spans="1:13" ht="60" x14ac:dyDescent="0.25">
      <c r="A333" s="12" t="s">
        <v>630</v>
      </c>
      <c r="B333" s="12" t="s">
        <v>631</v>
      </c>
      <c r="C333" s="12" t="s">
        <v>131</v>
      </c>
      <c r="D333" s="13">
        <v>2.44</v>
      </c>
      <c r="E333" s="13">
        <v>2.93</v>
      </c>
      <c r="F333" s="13">
        <v>2.44</v>
      </c>
      <c r="G333" s="13">
        <v>2.93</v>
      </c>
      <c r="H333" s="40">
        <f t="shared" si="44"/>
        <v>2.5619999999999998</v>
      </c>
      <c r="I333" s="40">
        <f t="shared" si="45"/>
        <v>3.0765000000000002</v>
      </c>
      <c r="J333" s="40">
        <f t="shared" si="46"/>
        <v>2.5619999999999998</v>
      </c>
      <c r="K333" s="40">
        <f t="shared" si="47"/>
        <v>3.0765000000000002</v>
      </c>
      <c r="L333" s="28"/>
      <c r="M333" s="28"/>
    </row>
    <row r="334" spans="1:13" ht="51" customHeight="1" x14ac:dyDescent="0.25">
      <c r="A334" s="12" t="s">
        <v>632</v>
      </c>
      <c r="B334" s="12" t="s">
        <v>534</v>
      </c>
      <c r="C334" s="12" t="s">
        <v>131</v>
      </c>
      <c r="D334" s="13">
        <v>3.28</v>
      </c>
      <c r="E334" s="13">
        <v>3.93</v>
      </c>
      <c r="F334" s="13">
        <v>3.28</v>
      </c>
      <c r="G334" s="13">
        <v>3.93</v>
      </c>
      <c r="H334" s="40">
        <f t="shared" si="44"/>
        <v>3.444</v>
      </c>
      <c r="I334" s="40">
        <f t="shared" si="45"/>
        <v>4.1265000000000001</v>
      </c>
      <c r="J334" s="40">
        <f t="shared" si="46"/>
        <v>3.444</v>
      </c>
      <c r="K334" s="40">
        <f t="shared" si="47"/>
        <v>4.1265000000000001</v>
      </c>
      <c r="L334" s="28"/>
      <c r="M334" s="28"/>
    </row>
    <row r="335" spans="1:13" ht="30.75" customHeight="1" x14ac:dyDescent="0.25">
      <c r="A335" s="12" t="s">
        <v>633</v>
      </c>
      <c r="B335" s="12" t="s">
        <v>634</v>
      </c>
      <c r="C335" s="12" t="s">
        <v>131</v>
      </c>
      <c r="D335" s="13">
        <f t="shared" ca="1" si="48"/>
        <v>0</v>
      </c>
      <c r="E335" s="13">
        <f t="shared" ca="1" si="48"/>
        <v>0</v>
      </c>
      <c r="F335" s="13">
        <f t="shared" ca="1" si="49"/>
        <v>0</v>
      </c>
      <c r="G335" s="13">
        <f t="shared" ca="1" si="50"/>
        <v>0</v>
      </c>
      <c r="H335" s="40">
        <f t="shared" ca="1" si="44"/>
        <v>5.9850000000000003</v>
      </c>
      <c r="I335" s="40">
        <f t="shared" ca="1" si="45"/>
        <v>7.1820000000000004</v>
      </c>
      <c r="J335" s="40">
        <f t="shared" ca="1" si="46"/>
        <v>3.4125000000000001</v>
      </c>
      <c r="K335" s="40">
        <f t="shared" ca="1" si="47"/>
        <v>4.0949999999999998</v>
      </c>
      <c r="L335" s="28"/>
      <c r="M335" s="28"/>
    </row>
    <row r="336" spans="1:13" ht="30" x14ac:dyDescent="0.25">
      <c r="A336" s="12" t="s">
        <v>635</v>
      </c>
      <c r="B336" s="12" t="s">
        <v>614</v>
      </c>
      <c r="C336" s="12" t="s">
        <v>131</v>
      </c>
      <c r="D336" s="13">
        <v>5.95</v>
      </c>
      <c r="E336" s="13">
        <v>7.13</v>
      </c>
      <c r="F336" s="13">
        <v>5.95</v>
      </c>
      <c r="G336" s="13">
        <v>7.13</v>
      </c>
      <c r="H336" s="40">
        <f t="shared" si="44"/>
        <v>6.2475000000000005</v>
      </c>
      <c r="I336" s="40">
        <f t="shared" si="45"/>
        <v>7.4865000000000004</v>
      </c>
      <c r="J336" s="40">
        <f t="shared" si="46"/>
        <v>6.2475000000000005</v>
      </c>
      <c r="K336" s="40">
        <f t="shared" si="47"/>
        <v>7.4865000000000004</v>
      </c>
      <c r="L336" s="28"/>
      <c r="M336" s="28"/>
    </row>
    <row r="337" spans="1:13" ht="90" x14ac:dyDescent="0.25">
      <c r="A337" s="12" t="s">
        <v>636</v>
      </c>
      <c r="B337" s="12" t="s">
        <v>637</v>
      </c>
      <c r="C337" s="12" t="s">
        <v>131</v>
      </c>
      <c r="D337" s="13">
        <f t="shared" ca="1" si="48"/>
        <v>0</v>
      </c>
      <c r="E337" s="13">
        <f t="shared" ca="1" si="48"/>
        <v>0</v>
      </c>
      <c r="F337" s="13">
        <f t="shared" ca="1" si="49"/>
        <v>0</v>
      </c>
      <c r="G337" s="13">
        <f t="shared" ca="1" si="50"/>
        <v>0</v>
      </c>
      <c r="H337" s="40">
        <f t="shared" ref="H337:H376" ca="1" si="51">D337*1.05</f>
        <v>5.9850000000000003</v>
      </c>
      <c r="I337" s="40">
        <f t="shared" ref="I337:I378" ca="1" si="52">E337*1.05</f>
        <v>7.1820000000000004</v>
      </c>
      <c r="J337" s="40">
        <f t="shared" ref="J337:J378" ca="1" si="53">F337*1.05</f>
        <v>3.4125000000000001</v>
      </c>
      <c r="K337" s="40">
        <f t="shared" ref="K337:K378" ca="1" si="54">G337*1.05</f>
        <v>4.0949999999999998</v>
      </c>
      <c r="L337" s="28"/>
      <c r="M337" s="28"/>
    </row>
    <row r="338" spans="1:13" ht="45" x14ac:dyDescent="0.25">
      <c r="A338" s="12" t="s">
        <v>638</v>
      </c>
      <c r="B338" s="12" t="s">
        <v>639</v>
      </c>
      <c r="C338" s="12" t="s">
        <v>131</v>
      </c>
      <c r="D338" s="13">
        <v>3.29</v>
      </c>
      <c r="E338" s="13">
        <v>3.95</v>
      </c>
      <c r="F338" s="13">
        <v>3.29</v>
      </c>
      <c r="G338" s="13">
        <v>3.95</v>
      </c>
      <c r="H338" s="40">
        <f t="shared" si="51"/>
        <v>3.4545000000000003</v>
      </c>
      <c r="I338" s="40">
        <f t="shared" si="52"/>
        <v>4.1475</v>
      </c>
      <c r="J338" s="40">
        <f t="shared" si="53"/>
        <v>3.4545000000000003</v>
      </c>
      <c r="K338" s="40">
        <f t="shared" si="54"/>
        <v>4.1475</v>
      </c>
      <c r="L338" s="28"/>
      <c r="M338" s="28"/>
    </row>
    <row r="339" spans="1:13" ht="45" customHeight="1" x14ac:dyDescent="0.25">
      <c r="A339" s="12" t="s">
        <v>640</v>
      </c>
      <c r="B339" s="12" t="s">
        <v>641</v>
      </c>
      <c r="C339" s="12" t="s">
        <v>131</v>
      </c>
      <c r="D339" s="13">
        <f t="shared" ca="1" si="48"/>
        <v>0</v>
      </c>
      <c r="E339" s="13">
        <f t="shared" ca="1" si="48"/>
        <v>0</v>
      </c>
      <c r="F339" s="13">
        <f t="shared" ca="1" si="49"/>
        <v>0</v>
      </c>
      <c r="G339" s="13">
        <f t="shared" ca="1" si="50"/>
        <v>0</v>
      </c>
      <c r="H339" s="40">
        <f t="shared" ca="1" si="51"/>
        <v>5.9850000000000003</v>
      </c>
      <c r="I339" s="40">
        <f t="shared" ca="1" si="52"/>
        <v>7.1820000000000004</v>
      </c>
      <c r="J339" s="40">
        <f t="shared" ca="1" si="53"/>
        <v>3.4125000000000001</v>
      </c>
      <c r="K339" s="40">
        <f t="shared" ca="1" si="54"/>
        <v>4.0949999999999998</v>
      </c>
      <c r="L339" s="28"/>
      <c r="M339" s="28"/>
    </row>
    <row r="340" spans="1:13" ht="30" customHeight="1" x14ac:dyDescent="0.25">
      <c r="A340" s="12" t="s">
        <v>642</v>
      </c>
      <c r="B340" s="12" t="s">
        <v>643</v>
      </c>
      <c r="C340" s="12" t="s">
        <v>131</v>
      </c>
      <c r="D340" s="13">
        <v>4.1100000000000003</v>
      </c>
      <c r="E340" s="13">
        <v>4.93</v>
      </c>
      <c r="F340" s="13">
        <v>4.1100000000000003</v>
      </c>
      <c r="G340" s="13">
        <v>4.93</v>
      </c>
      <c r="H340" s="40">
        <f t="shared" si="51"/>
        <v>4.3155000000000001</v>
      </c>
      <c r="I340" s="40">
        <f t="shared" si="52"/>
        <v>5.1764999999999999</v>
      </c>
      <c r="J340" s="40">
        <f t="shared" si="53"/>
        <v>4.3155000000000001</v>
      </c>
      <c r="K340" s="40">
        <f t="shared" si="54"/>
        <v>5.1764999999999999</v>
      </c>
      <c r="L340" s="28"/>
      <c r="M340" s="28"/>
    </row>
    <row r="341" spans="1:13" ht="28.5" customHeight="1" x14ac:dyDescent="0.25">
      <c r="A341" s="12" t="s">
        <v>644</v>
      </c>
      <c r="B341" s="12" t="s">
        <v>578</v>
      </c>
      <c r="C341" s="12" t="s">
        <v>131</v>
      </c>
      <c r="D341" s="13">
        <v>5.15</v>
      </c>
      <c r="E341" s="13">
        <v>6.18</v>
      </c>
      <c r="F341" s="13">
        <v>5.15</v>
      </c>
      <c r="G341" s="13">
        <v>6.18</v>
      </c>
      <c r="H341" s="40">
        <f t="shared" si="51"/>
        <v>5.4075000000000006</v>
      </c>
      <c r="I341" s="40">
        <f t="shared" si="52"/>
        <v>6.4889999999999999</v>
      </c>
      <c r="J341" s="40">
        <f t="shared" si="53"/>
        <v>5.4075000000000006</v>
      </c>
      <c r="K341" s="40">
        <f t="shared" si="54"/>
        <v>6.4889999999999999</v>
      </c>
      <c r="L341" s="28"/>
      <c r="M341" s="28"/>
    </row>
    <row r="342" spans="1:13" ht="38.25" customHeight="1" x14ac:dyDescent="0.25">
      <c r="A342" s="12" t="s">
        <v>645</v>
      </c>
      <c r="B342" s="12" t="s">
        <v>646</v>
      </c>
      <c r="C342" s="12" t="s">
        <v>131</v>
      </c>
      <c r="D342" s="13">
        <v>6.36</v>
      </c>
      <c r="E342" s="13">
        <v>7.64</v>
      </c>
      <c r="F342" s="13">
        <v>6.36</v>
      </c>
      <c r="G342" s="13">
        <v>7.64</v>
      </c>
      <c r="H342" s="40">
        <f t="shared" si="51"/>
        <v>6.6780000000000008</v>
      </c>
      <c r="I342" s="40">
        <f t="shared" si="52"/>
        <v>8.0220000000000002</v>
      </c>
      <c r="J342" s="40">
        <f t="shared" si="53"/>
        <v>6.6780000000000008</v>
      </c>
      <c r="K342" s="40">
        <f t="shared" si="54"/>
        <v>8.0220000000000002</v>
      </c>
      <c r="L342" s="28"/>
      <c r="M342" s="28"/>
    </row>
    <row r="343" spans="1:13" ht="68.25" customHeight="1" x14ac:dyDescent="0.25">
      <c r="A343" s="12" t="s">
        <v>647</v>
      </c>
      <c r="B343" s="12" t="s">
        <v>648</v>
      </c>
      <c r="C343" s="12" t="s">
        <v>131</v>
      </c>
      <c r="D343" s="13">
        <f t="shared" ref="D343:E343" ca="1" si="55">H343*1.1</f>
        <v>0</v>
      </c>
      <c r="E343" s="13">
        <f t="shared" ca="1" si="55"/>
        <v>0</v>
      </c>
      <c r="F343" s="13">
        <f t="shared" ref="F343" ca="1" si="56">J343*1.1</f>
        <v>0</v>
      </c>
      <c r="G343" s="13">
        <f t="shared" ref="G343" ca="1" si="57">K343*1.1</f>
        <v>0</v>
      </c>
      <c r="H343" s="40">
        <f t="shared" ca="1" si="51"/>
        <v>5.9850000000000003</v>
      </c>
      <c r="I343" s="40">
        <f t="shared" ca="1" si="52"/>
        <v>7.1820000000000004</v>
      </c>
      <c r="J343" s="40">
        <f t="shared" ca="1" si="53"/>
        <v>3.4125000000000001</v>
      </c>
      <c r="K343" s="40">
        <f t="shared" ca="1" si="54"/>
        <v>4.0949999999999998</v>
      </c>
      <c r="L343" s="28"/>
      <c r="M343" s="28"/>
    </row>
    <row r="344" spans="1:13" ht="27.75" customHeight="1" x14ac:dyDescent="0.25">
      <c r="A344" s="12" t="s">
        <v>649</v>
      </c>
      <c r="B344" s="12" t="s">
        <v>650</v>
      </c>
      <c r="C344" s="12" t="s">
        <v>131</v>
      </c>
      <c r="D344" s="13">
        <v>2.44</v>
      </c>
      <c r="E344" s="13">
        <v>2.93</v>
      </c>
      <c r="F344" s="13">
        <v>2.44</v>
      </c>
      <c r="G344" s="13">
        <v>2.93</v>
      </c>
      <c r="H344" s="40">
        <f t="shared" si="51"/>
        <v>2.5619999999999998</v>
      </c>
      <c r="I344" s="40">
        <f t="shared" si="52"/>
        <v>3.0765000000000002</v>
      </c>
      <c r="J344" s="40">
        <f t="shared" si="53"/>
        <v>2.5619999999999998</v>
      </c>
      <c r="K344" s="40">
        <f t="shared" si="54"/>
        <v>3.0765000000000002</v>
      </c>
      <c r="L344" s="28"/>
      <c r="M344" s="28"/>
    </row>
    <row r="345" spans="1:13" ht="54.75" customHeight="1" x14ac:dyDescent="0.25">
      <c r="A345" s="12" t="s">
        <v>651</v>
      </c>
      <c r="B345" s="12" t="s">
        <v>534</v>
      </c>
      <c r="C345" s="12" t="s">
        <v>131</v>
      </c>
      <c r="D345" s="13">
        <v>4</v>
      </c>
      <c r="E345" s="13">
        <v>4.8</v>
      </c>
      <c r="F345" s="13">
        <v>4</v>
      </c>
      <c r="G345" s="13">
        <v>4.8</v>
      </c>
      <c r="H345" s="40">
        <f t="shared" si="51"/>
        <v>4.2</v>
      </c>
      <c r="I345" s="40">
        <f t="shared" si="52"/>
        <v>5.04</v>
      </c>
      <c r="J345" s="40">
        <f t="shared" si="53"/>
        <v>4.2</v>
      </c>
      <c r="K345" s="40">
        <f t="shared" si="54"/>
        <v>5.04</v>
      </c>
      <c r="L345" s="28"/>
      <c r="M345" s="28"/>
    </row>
    <row r="346" spans="1:13" ht="33.75" customHeight="1" x14ac:dyDescent="0.25">
      <c r="A346" s="12" t="s">
        <v>652</v>
      </c>
      <c r="B346" s="12" t="s">
        <v>646</v>
      </c>
      <c r="C346" s="12" t="s">
        <v>131</v>
      </c>
      <c r="D346" s="13">
        <v>5.82</v>
      </c>
      <c r="E346" s="13">
        <v>6.98</v>
      </c>
      <c r="F346" s="13">
        <v>5.82</v>
      </c>
      <c r="G346" s="13">
        <v>6</v>
      </c>
      <c r="H346" s="40">
        <f t="shared" si="51"/>
        <v>6.1110000000000007</v>
      </c>
      <c r="I346" s="40">
        <f t="shared" si="52"/>
        <v>7.3290000000000006</v>
      </c>
      <c r="J346" s="40">
        <f t="shared" si="53"/>
        <v>6.1110000000000007</v>
      </c>
      <c r="K346" s="40">
        <f t="shared" si="54"/>
        <v>6.3000000000000007</v>
      </c>
      <c r="L346" s="28"/>
      <c r="M346" s="28"/>
    </row>
    <row r="347" spans="1:13" ht="93" customHeight="1" x14ac:dyDescent="0.25">
      <c r="A347" s="12" t="s">
        <v>653</v>
      </c>
      <c r="B347" s="12" t="s">
        <v>654</v>
      </c>
      <c r="C347" s="12" t="s">
        <v>131</v>
      </c>
      <c r="D347" s="13">
        <v>1.95</v>
      </c>
      <c r="E347" s="13">
        <v>2.34</v>
      </c>
      <c r="F347" s="13">
        <v>1.95</v>
      </c>
      <c r="G347" s="13">
        <v>2.34</v>
      </c>
      <c r="H347" s="40">
        <f t="shared" si="51"/>
        <v>2.0474999999999999</v>
      </c>
      <c r="I347" s="40">
        <f t="shared" si="52"/>
        <v>2.4569999999999999</v>
      </c>
      <c r="J347" s="40">
        <f t="shared" si="53"/>
        <v>2.0474999999999999</v>
      </c>
      <c r="K347" s="40">
        <f t="shared" si="54"/>
        <v>2.4569999999999999</v>
      </c>
      <c r="L347" s="28"/>
      <c r="M347" s="28"/>
    </row>
    <row r="348" spans="1:13" ht="48.75" customHeight="1" x14ac:dyDescent="0.25">
      <c r="A348" s="12" t="s">
        <v>655</v>
      </c>
      <c r="B348" s="12" t="s">
        <v>656</v>
      </c>
      <c r="C348" s="12" t="s">
        <v>131</v>
      </c>
      <c r="D348" s="13">
        <v>3.59</v>
      </c>
      <c r="E348" s="13">
        <v>4.3099999999999996</v>
      </c>
      <c r="F348" s="13">
        <v>3.59</v>
      </c>
      <c r="G348" s="13">
        <v>4.3099999999999996</v>
      </c>
      <c r="H348" s="40">
        <f t="shared" si="51"/>
        <v>3.7694999999999999</v>
      </c>
      <c r="I348" s="40">
        <f t="shared" si="52"/>
        <v>4.5255000000000001</v>
      </c>
      <c r="J348" s="40">
        <f t="shared" si="53"/>
        <v>3.7694999999999999</v>
      </c>
      <c r="K348" s="40">
        <f t="shared" si="54"/>
        <v>4.5255000000000001</v>
      </c>
      <c r="L348" s="28"/>
      <c r="M348" s="28"/>
    </row>
    <row r="349" spans="1:13" ht="50.25" customHeight="1" x14ac:dyDescent="0.25">
      <c r="A349" s="12" t="s">
        <v>657</v>
      </c>
      <c r="B349" s="12" t="s">
        <v>658</v>
      </c>
      <c r="C349" s="12" t="s">
        <v>131</v>
      </c>
      <c r="D349" s="13">
        <v>4.5999999999999996</v>
      </c>
      <c r="E349" s="13">
        <v>5.52</v>
      </c>
      <c r="F349" s="13">
        <v>4.5999999999999996</v>
      </c>
      <c r="G349" s="13">
        <v>5.52</v>
      </c>
      <c r="H349" s="40">
        <f t="shared" si="51"/>
        <v>4.83</v>
      </c>
      <c r="I349" s="40">
        <f t="shared" si="52"/>
        <v>5.7959999999999994</v>
      </c>
      <c r="J349" s="40">
        <f t="shared" si="53"/>
        <v>4.83</v>
      </c>
      <c r="K349" s="40">
        <f t="shared" si="54"/>
        <v>5.7959999999999994</v>
      </c>
      <c r="L349" s="28"/>
      <c r="M349" s="28"/>
    </row>
    <row r="350" spans="1:13" ht="35.25" customHeight="1" x14ac:dyDescent="0.25">
      <c r="A350" s="12" t="s">
        <v>659</v>
      </c>
      <c r="B350" s="12" t="s">
        <v>606</v>
      </c>
      <c r="C350" s="12" t="s">
        <v>131</v>
      </c>
      <c r="D350" s="13">
        <v>5.35</v>
      </c>
      <c r="E350" s="13">
        <v>6.43</v>
      </c>
      <c r="F350" s="13">
        <v>5.35</v>
      </c>
      <c r="G350" s="13">
        <v>6.43</v>
      </c>
      <c r="H350" s="40">
        <f t="shared" si="51"/>
        <v>5.6174999999999997</v>
      </c>
      <c r="I350" s="40">
        <f t="shared" si="52"/>
        <v>6.7515000000000001</v>
      </c>
      <c r="J350" s="40">
        <f t="shared" si="53"/>
        <v>5.6174999999999997</v>
      </c>
      <c r="K350" s="40">
        <f t="shared" si="54"/>
        <v>6.7515000000000001</v>
      </c>
      <c r="L350" s="28"/>
      <c r="M350" s="28"/>
    </row>
    <row r="351" spans="1:13" ht="20.25" customHeight="1" x14ac:dyDescent="0.25">
      <c r="A351" s="12" t="s">
        <v>660</v>
      </c>
      <c r="B351" s="12" t="s">
        <v>661</v>
      </c>
      <c r="C351" s="12" t="s">
        <v>131</v>
      </c>
      <c r="D351" s="13">
        <v>3.69</v>
      </c>
      <c r="E351" s="13">
        <v>4.42</v>
      </c>
      <c r="F351" s="13">
        <v>3.69</v>
      </c>
      <c r="G351" s="13">
        <v>4.42</v>
      </c>
      <c r="H351" s="40">
        <f t="shared" si="51"/>
        <v>3.8745000000000003</v>
      </c>
      <c r="I351" s="40">
        <f t="shared" si="52"/>
        <v>4.641</v>
      </c>
      <c r="J351" s="40">
        <f t="shared" si="53"/>
        <v>3.8745000000000003</v>
      </c>
      <c r="K351" s="40">
        <f t="shared" si="54"/>
        <v>4.641</v>
      </c>
      <c r="L351" s="28"/>
      <c r="M351" s="28"/>
    </row>
    <row r="352" spans="1:13" ht="45" x14ac:dyDescent="0.25">
      <c r="A352" s="12" t="s">
        <v>662</v>
      </c>
      <c r="B352" s="12" t="s">
        <v>663</v>
      </c>
      <c r="C352" s="12" t="s">
        <v>131</v>
      </c>
      <c r="D352" s="13">
        <v>16.75</v>
      </c>
      <c r="E352" s="13">
        <v>20.100000000000001</v>
      </c>
      <c r="F352" s="13">
        <v>23.01</v>
      </c>
      <c r="G352" s="13">
        <v>27.62</v>
      </c>
      <c r="H352" s="40">
        <f t="shared" si="51"/>
        <v>17.587500000000002</v>
      </c>
      <c r="I352" s="40">
        <f t="shared" si="52"/>
        <v>21.105000000000004</v>
      </c>
      <c r="J352" s="40">
        <f t="shared" si="53"/>
        <v>24.160500000000003</v>
      </c>
      <c r="K352" s="40">
        <f t="shared" si="54"/>
        <v>29.001000000000001</v>
      </c>
      <c r="L352" s="28"/>
      <c r="M352" s="28"/>
    </row>
    <row r="353" spans="1:13" ht="61.5" customHeight="1" x14ac:dyDescent="0.25">
      <c r="A353" s="12" t="s">
        <v>664</v>
      </c>
      <c r="B353" s="12" t="s">
        <v>665</v>
      </c>
      <c r="C353" s="12" t="s">
        <v>131</v>
      </c>
      <c r="D353" s="13">
        <v>1.43</v>
      </c>
      <c r="E353" s="13">
        <v>1.72</v>
      </c>
      <c r="F353" s="13">
        <v>1.43</v>
      </c>
      <c r="G353" s="13">
        <v>1.72</v>
      </c>
      <c r="H353" s="40">
        <f t="shared" si="51"/>
        <v>1.5015000000000001</v>
      </c>
      <c r="I353" s="40">
        <f t="shared" si="52"/>
        <v>1.806</v>
      </c>
      <c r="J353" s="40">
        <f t="shared" si="53"/>
        <v>1.5015000000000001</v>
      </c>
      <c r="K353" s="40">
        <f t="shared" si="54"/>
        <v>1.806</v>
      </c>
      <c r="L353" s="28"/>
      <c r="M353" s="28"/>
    </row>
    <row r="354" spans="1:13" ht="64.5" customHeight="1" x14ac:dyDescent="0.25">
      <c r="A354" s="12" t="s">
        <v>666</v>
      </c>
      <c r="B354" s="12" t="s">
        <v>667</v>
      </c>
      <c r="C354" s="12" t="s">
        <v>131</v>
      </c>
      <c r="D354" s="13">
        <v>2.21</v>
      </c>
      <c r="E354" s="13">
        <v>2.65</v>
      </c>
      <c r="F354" s="13">
        <v>2.21</v>
      </c>
      <c r="G354" s="13">
        <v>2.65</v>
      </c>
      <c r="H354" s="40">
        <f t="shared" si="51"/>
        <v>2.3205</v>
      </c>
      <c r="I354" s="40">
        <f t="shared" si="52"/>
        <v>2.7825000000000002</v>
      </c>
      <c r="J354" s="40">
        <f t="shared" si="53"/>
        <v>2.3205</v>
      </c>
      <c r="K354" s="40">
        <f t="shared" si="54"/>
        <v>2.7825000000000002</v>
      </c>
      <c r="L354" s="28"/>
      <c r="M354" s="28"/>
    </row>
    <row r="355" spans="1:13" ht="79.5" customHeight="1" x14ac:dyDescent="0.25">
      <c r="A355" s="12" t="s">
        <v>668</v>
      </c>
      <c r="B355" s="12" t="s">
        <v>669</v>
      </c>
      <c r="C355" s="12" t="s">
        <v>131</v>
      </c>
      <c r="D355" s="13">
        <v>1.98</v>
      </c>
      <c r="E355" s="13">
        <v>2.38</v>
      </c>
      <c r="F355" s="13">
        <v>1.98</v>
      </c>
      <c r="G355" s="13">
        <v>2.38</v>
      </c>
      <c r="H355" s="40">
        <f t="shared" si="51"/>
        <v>2.0790000000000002</v>
      </c>
      <c r="I355" s="40">
        <f t="shared" si="52"/>
        <v>2.4990000000000001</v>
      </c>
      <c r="J355" s="40">
        <f t="shared" si="53"/>
        <v>2.0790000000000002</v>
      </c>
      <c r="K355" s="40">
        <f t="shared" si="54"/>
        <v>2.4990000000000001</v>
      </c>
      <c r="L355" s="28"/>
      <c r="M355" s="28"/>
    </row>
    <row r="356" spans="1:13" ht="48" customHeight="1" x14ac:dyDescent="0.25">
      <c r="A356" s="12" t="s">
        <v>670</v>
      </c>
      <c r="B356" s="12" t="s">
        <v>671</v>
      </c>
      <c r="C356" s="12" t="s">
        <v>131</v>
      </c>
      <c r="D356" s="13">
        <v>1.76</v>
      </c>
      <c r="E356" s="13">
        <v>2.11</v>
      </c>
      <c r="F356" s="13">
        <v>1.76</v>
      </c>
      <c r="G356" s="44">
        <v>2.11</v>
      </c>
      <c r="H356" s="40">
        <f t="shared" si="51"/>
        <v>1.8480000000000001</v>
      </c>
      <c r="I356" s="40">
        <f t="shared" si="52"/>
        <v>2.2155</v>
      </c>
      <c r="J356" s="40">
        <f t="shared" si="53"/>
        <v>1.8480000000000001</v>
      </c>
      <c r="K356" s="40">
        <f t="shared" si="54"/>
        <v>2.2155</v>
      </c>
      <c r="L356" s="28"/>
      <c r="M356" s="28"/>
    </row>
    <row r="357" spans="1:13" ht="35.25" customHeight="1" x14ac:dyDescent="0.25">
      <c r="A357" s="12" t="s">
        <v>672</v>
      </c>
      <c r="B357" s="12" t="s">
        <v>673</v>
      </c>
      <c r="C357" s="12" t="s">
        <v>131</v>
      </c>
      <c r="D357" s="13">
        <v>0.71</v>
      </c>
      <c r="E357" s="13">
        <v>0.85</v>
      </c>
      <c r="F357" s="13">
        <v>0.71</v>
      </c>
      <c r="G357" s="13">
        <v>0.85</v>
      </c>
      <c r="H357" s="40">
        <f t="shared" si="51"/>
        <v>0.74549999999999994</v>
      </c>
      <c r="I357" s="40">
        <f t="shared" si="52"/>
        <v>0.89249999999999996</v>
      </c>
      <c r="J357" s="40">
        <f t="shared" si="53"/>
        <v>0.74549999999999994</v>
      </c>
      <c r="K357" s="40">
        <f t="shared" si="54"/>
        <v>0.89249999999999996</v>
      </c>
      <c r="L357" s="28"/>
      <c r="M357" s="28"/>
    </row>
    <row r="358" spans="1:13" x14ac:dyDescent="0.25">
      <c r="A358" s="12" t="s">
        <v>674</v>
      </c>
      <c r="B358" s="12" t="s">
        <v>675</v>
      </c>
      <c r="C358" s="12" t="s">
        <v>131</v>
      </c>
      <c r="D358" s="13">
        <v>2.87</v>
      </c>
      <c r="E358" s="13">
        <v>3.44</v>
      </c>
      <c r="F358" s="13">
        <v>2.87</v>
      </c>
      <c r="G358" s="13">
        <v>3.44</v>
      </c>
      <c r="H358" s="40">
        <f t="shared" si="51"/>
        <v>3.0135000000000001</v>
      </c>
      <c r="I358" s="40">
        <f t="shared" si="52"/>
        <v>3.6120000000000001</v>
      </c>
      <c r="J358" s="40">
        <f t="shared" si="53"/>
        <v>3.0135000000000001</v>
      </c>
      <c r="K358" s="40">
        <f t="shared" si="54"/>
        <v>3.6120000000000001</v>
      </c>
      <c r="L358" s="28"/>
      <c r="M358" s="28"/>
    </row>
    <row r="359" spans="1:13" ht="48" customHeight="1" x14ac:dyDescent="0.25">
      <c r="A359" s="12" t="s">
        <v>676</v>
      </c>
      <c r="B359" s="12" t="s">
        <v>677</v>
      </c>
      <c r="C359" s="12" t="s">
        <v>131</v>
      </c>
      <c r="D359" s="13">
        <v>1.94</v>
      </c>
      <c r="E359" s="13">
        <v>2.3199999999999998</v>
      </c>
      <c r="F359" s="13">
        <v>1.94</v>
      </c>
      <c r="G359" s="13">
        <v>2.3199999999999998</v>
      </c>
      <c r="H359" s="40">
        <f t="shared" si="51"/>
        <v>2.0369999999999999</v>
      </c>
      <c r="I359" s="40">
        <f t="shared" si="52"/>
        <v>2.4359999999999999</v>
      </c>
      <c r="J359" s="40">
        <f t="shared" si="53"/>
        <v>2.0369999999999999</v>
      </c>
      <c r="K359" s="40">
        <f t="shared" si="54"/>
        <v>2.4359999999999999</v>
      </c>
      <c r="L359" s="28"/>
      <c r="M359" s="28"/>
    </row>
    <row r="360" spans="1:13" ht="80.25" customHeight="1" x14ac:dyDescent="0.25">
      <c r="A360" s="12" t="s">
        <v>678</v>
      </c>
      <c r="B360" s="12" t="s">
        <v>679</v>
      </c>
      <c r="C360" s="12" t="s">
        <v>131</v>
      </c>
      <c r="D360" s="13">
        <v>2.83</v>
      </c>
      <c r="E360" s="13">
        <v>3.4</v>
      </c>
      <c r="F360" s="13">
        <v>2.83</v>
      </c>
      <c r="G360" s="13">
        <v>3.4</v>
      </c>
      <c r="H360" s="40">
        <f t="shared" si="51"/>
        <v>2.9715000000000003</v>
      </c>
      <c r="I360" s="40">
        <f t="shared" si="52"/>
        <v>3.57</v>
      </c>
      <c r="J360" s="40">
        <f t="shared" si="53"/>
        <v>2.9715000000000003</v>
      </c>
      <c r="K360" s="40">
        <f t="shared" si="54"/>
        <v>3.57</v>
      </c>
      <c r="L360" s="28"/>
      <c r="M360" s="28"/>
    </row>
    <row r="361" spans="1:13" ht="51.75" customHeight="1" x14ac:dyDescent="0.25">
      <c r="A361" s="12" t="s">
        <v>680</v>
      </c>
      <c r="B361" s="12" t="s">
        <v>681</v>
      </c>
      <c r="C361" s="12" t="s">
        <v>131</v>
      </c>
      <c r="D361" s="13">
        <v>1.92</v>
      </c>
      <c r="E361" s="13">
        <v>2.31</v>
      </c>
      <c r="F361" s="13">
        <v>5.67</v>
      </c>
      <c r="G361" s="13">
        <v>6.8</v>
      </c>
      <c r="H361" s="40">
        <f t="shared" si="51"/>
        <v>2.016</v>
      </c>
      <c r="I361" s="40">
        <f t="shared" si="52"/>
        <v>2.4255</v>
      </c>
      <c r="J361" s="40">
        <f t="shared" si="53"/>
        <v>5.9535</v>
      </c>
      <c r="K361" s="40">
        <f t="shared" si="54"/>
        <v>7.14</v>
      </c>
      <c r="L361" s="28"/>
      <c r="M361" s="28"/>
    </row>
    <row r="362" spans="1:13" ht="23.25" customHeight="1" x14ac:dyDescent="0.25">
      <c r="A362" s="12" t="s">
        <v>682</v>
      </c>
      <c r="B362" s="12" t="s">
        <v>683</v>
      </c>
      <c r="C362" s="12" t="s">
        <v>131</v>
      </c>
      <c r="D362" s="13">
        <v>6.41</v>
      </c>
      <c r="E362" s="13">
        <v>7.69</v>
      </c>
      <c r="F362" s="13">
        <v>6.41</v>
      </c>
      <c r="G362" s="13">
        <v>7.69</v>
      </c>
      <c r="H362" s="40">
        <f t="shared" si="51"/>
        <v>6.7305000000000001</v>
      </c>
      <c r="I362" s="40">
        <f t="shared" si="52"/>
        <v>8.0745000000000005</v>
      </c>
      <c r="J362" s="40">
        <f t="shared" si="53"/>
        <v>6.7305000000000001</v>
      </c>
      <c r="K362" s="40">
        <f t="shared" si="54"/>
        <v>8.0745000000000005</v>
      </c>
      <c r="L362" s="28"/>
      <c r="M362" s="28"/>
    </row>
    <row r="363" spans="1:13" ht="45" customHeight="1" x14ac:dyDescent="0.25">
      <c r="A363" s="12" t="s">
        <v>684</v>
      </c>
      <c r="B363" s="12" t="s">
        <v>685</v>
      </c>
      <c r="C363" s="12" t="s">
        <v>131</v>
      </c>
      <c r="D363" s="13">
        <v>2.99</v>
      </c>
      <c r="E363" s="13">
        <v>3.59</v>
      </c>
      <c r="F363" s="13">
        <v>2.99</v>
      </c>
      <c r="G363" s="13">
        <v>3.59</v>
      </c>
      <c r="H363" s="40">
        <f t="shared" si="51"/>
        <v>3.1395000000000004</v>
      </c>
      <c r="I363" s="40">
        <f t="shared" si="52"/>
        <v>3.7694999999999999</v>
      </c>
      <c r="J363" s="40">
        <f t="shared" si="53"/>
        <v>3.1395000000000004</v>
      </c>
      <c r="K363" s="40">
        <f t="shared" si="54"/>
        <v>3.7694999999999999</v>
      </c>
      <c r="L363" s="28"/>
      <c r="M363" s="28"/>
    </row>
    <row r="364" spans="1:13" ht="48" customHeight="1" x14ac:dyDescent="0.25">
      <c r="A364" s="12" t="s">
        <v>686</v>
      </c>
      <c r="B364" s="12" t="s">
        <v>687</v>
      </c>
      <c r="C364" s="12" t="s">
        <v>131</v>
      </c>
      <c r="D364" s="13">
        <v>4.68</v>
      </c>
      <c r="E364" s="13">
        <v>5.61</v>
      </c>
      <c r="F364" s="13">
        <v>4.68</v>
      </c>
      <c r="G364" s="13">
        <v>5.61</v>
      </c>
      <c r="H364" s="40">
        <f t="shared" si="51"/>
        <v>4.9139999999999997</v>
      </c>
      <c r="I364" s="40">
        <f t="shared" si="52"/>
        <v>5.8905000000000003</v>
      </c>
      <c r="J364" s="40">
        <f t="shared" si="53"/>
        <v>4.9139999999999997</v>
      </c>
      <c r="K364" s="40">
        <f t="shared" si="54"/>
        <v>5.8905000000000003</v>
      </c>
      <c r="L364" s="28"/>
      <c r="M364" s="28"/>
    </row>
    <row r="365" spans="1:13" ht="82.5" customHeight="1" x14ac:dyDescent="0.25">
      <c r="A365" s="12" t="s">
        <v>688</v>
      </c>
      <c r="B365" s="12" t="s">
        <v>689</v>
      </c>
      <c r="C365" s="12" t="s">
        <v>131</v>
      </c>
      <c r="D365" s="13">
        <v>3.94</v>
      </c>
      <c r="E365" s="13">
        <v>4.72</v>
      </c>
      <c r="F365" s="13">
        <v>3.94</v>
      </c>
      <c r="G365" s="13">
        <v>4.72</v>
      </c>
      <c r="H365" s="40">
        <f t="shared" si="51"/>
        <v>4.1370000000000005</v>
      </c>
      <c r="I365" s="40">
        <f t="shared" si="52"/>
        <v>4.9559999999999995</v>
      </c>
      <c r="J365" s="40">
        <f t="shared" si="53"/>
        <v>4.1370000000000005</v>
      </c>
      <c r="K365" s="40">
        <f t="shared" si="54"/>
        <v>4.9559999999999995</v>
      </c>
      <c r="L365" s="28"/>
      <c r="M365" s="28"/>
    </row>
    <row r="366" spans="1:13" ht="63.75" customHeight="1" x14ac:dyDescent="0.25">
      <c r="A366" s="12" t="s">
        <v>690</v>
      </c>
      <c r="B366" s="12" t="s">
        <v>691</v>
      </c>
      <c r="C366" s="12" t="s">
        <v>131</v>
      </c>
      <c r="D366" s="13">
        <v>2.11</v>
      </c>
      <c r="E366" s="13">
        <v>2.5299999999999998</v>
      </c>
      <c r="F366" s="13">
        <v>2.11</v>
      </c>
      <c r="G366" s="13">
        <v>2.5299999999999998</v>
      </c>
      <c r="H366" s="40">
        <f t="shared" si="51"/>
        <v>2.2155</v>
      </c>
      <c r="I366" s="40">
        <f t="shared" si="52"/>
        <v>2.6564999999999999</v>
      </c>
      <c r="J366" s="40">
        <f t="shared" si="53"/>
        <v>2.2155</v>
      </c>
      <c r="K366" s="40">
        <f t="shared" si="54"/>
        <v>2.6564999999999999</v>
      </c>
      <c r="L366" s="28"/>
      <c r="M366" s="28"/>
    </row>
    <row r="367" spans="1:13" ht="39.75" customHeight="1" x14ac:dyDescent="0.25">
      <c r="A367" s="12" t="s">
        <v>692</v>
      </c>
      <c r="B367" s="12" t="s">
        <v>693</v>
      </c>
      <c r="C367" s="12" t="s">
        <v>131</v>
      </c>
      <c r="D367" s="13">
        <v>3.94</v>
      </c>
      <c r="E367" s="13">
        <v>4.72</v>
      </c>
      <c r="F367" s="13">
        <v>3.94</v>
      </c>
      <c r="G367" s="13">
        <v>4.72</v>
      </c>
      <c r="H367" s="40">
        <f t="shared" si="51"/>
        <v>4.1370000000000005</v>
      </c>
      <c r="I367" s="40">
        <f t="shared" si="52"/>
        <v>4.9559999999999995</v>
      </c>
      <c r="J367" s="40">
        <f t="shared" si="53"/>
        <v>4.1370000000000005</v>
      </c>
      <c r="K367" s="40">
        <f t="shared" si="54"/>
        <v>4.9559999999999995</v>
      </c>
      <c r="L367" s="28"/>
      <c r="M367" s="28"/>
    </row>
    <row r="368" spans="1:13" ht="34.5" customHeight="1" x14ac:dyDescent="0.25">
      <c r="A368" s="12" t="s">
        <v>694</v>
      </c>
      <c r="B368" s="12" t="s">
        <v>695</v>
      </c>
      <c r="C368" s="12" t="s">
        <v>131</v>
      </c>
      <c r="D368" s="13">
        <v>3.94</v>
      </c>
      <c r="E368" s="13">
        <v>4.72</v>
      </c>
      <c r="F368" s="13">
        <v>3.94</v>
      </c>
      <c r="G368" s="13">
        <v>4.72</v>
      </c>
      <c r="H368" s="40">
        <f t="shared" si="51"/>
        <v>4.1370000000000005</v>
      </c>
      <c r="I368" s="40">
        <f t="shared" si="52"/>
        <v>4.9559999999999995</v>
      </c>
      <c r="J368" s="40">
        <f t="shared" si="53"/>
        <v>4.1370000000000005</v>
      </c>
      <c r="K368" s="40">
        <f t="shared" si="54"/>
        <v>4.9559999999999995</v>
      </c>
      <c r="L368" s="28"/>
      <c r="M368" s="28"/>
    </row>
    <row r="369" spans="1:13" ht="38.25" customHeight="1" x14ac:dyDescent="0.25">
      <c r="A369" s="12" t="s">
        <v>696</v>
      </c>
      <c r="B369" s="12" t="s">
        <v>697</v>
      </c>
      <c r="C369" s="12" t="s">
        <v>131</v>
      </c>
      <c r="D369" s="13">
        <v>8.41</v>
      </c>
      <c r="E369" s="13">
        <v>10.09</v>
      </c>
      <c r="F369" s="13">
        <v>8.41</v>
      </c>
      <c r="G369" s="13">
        <v>10.09</v>
      </c>
      <c r="H369" s="40">
        <f t="shared" si="51"/>
        <v>8.8305000000000007</v>
      </c>
      <c r="I369" s="40">
        <f t="shared" si="52"/>
        <v>10.5945</v>
      </c>
      <c r="J369" s="40">
        <f t="shared" si="53"/>
        <v>8.8305000000000007</v>
      </c>
      <c r="K369" s="40">
        <f t="shared" si="54"/>
        <v>10.5945</v>
      </c>
      <c r="L369" s="28"/>
      <c r="M369" s="28"/>
    </row>
    <row r="370" spans="1:13" ht="28.5" customHeight="1" x14ac:dyDescent="0.25">
      <c r="A370" s="12" t="s">
        <v>698</v>
      </c>
      <c r="B370" s="12" t="s">
        <v>699</v>
      </c>
      <c r="C370" s="12" t="s">
        <v>131</v>
      </c>
      <c r="D370" s="13">
        <v>5.49</v>
      </c>
      <c r="E370" s="13">
        <v>6.59</v>
      </c>
      <c r="F370" s="13">
        <v>5.49</v>
      </c>
      <c r="G370" s="13">
        <v>6.59</v>
      </c>
      <c r="H370" s="40">
        <f t="shared" si="51"/>
        <v>5.7645000000000008</v>
      </c>
      <c r="I370" s="40">
        <f t="shared" si="52"/>
        <v>6.9195000000000002</v>
      </c>
      <c r="J370" s="40">
        <f t="shared" si="53"/>
        <v>5.7645000000000008</v>
      </c>
      <c r="K370" s="40">
        <f t="shared" si="54"/>
        <v>6.9195000000000002</v>
      </c>
      <c r="L370" s="28"/>
      <c r="M370" s="28"/>
    </row>
    <row r="371" spans="1:13" ht="23.25" customHeight="1" x14ac:dyDescent="0.25">
      <c r="A371" s="12" t="s">
        <v>700</v>
      </c>
      <c r="B371" s="12" t="s">
        <v>701</v>
      </c>
      <c r="C371" s="12" t="s">
        <v>131</v>
      </c>
      <c r="D371" s="13">
        <v>4.45</v>
      </c>
      <c r="E371" s="13">
        <v>5.34</v>
      </c>
      <c r="F371" s="13">
        <v>4.45</v>
      </c>
      <c r="G371" s="13">
        <v>5.34</v>
      </c>
      <c r="H371" s="40">
        <f t="shared" si="51"/>
        <v>4.6725000000000003</v>
      </c>
      <c r="I371" s="40">
        <f t="shared" si="52"/>
        <v>5.6070000000000002</v>
      </c>
      <c r="J371" s="40">
        <f t="shared" si="53"/>
        <v>4.6725000000000003</v>
      </c>
      <c r="K371" s="40">
        <f t="shared" si="54"/>
        <v>5.6070000000000002</v>
      </c>
      <c r="L371" s="28"/>
      <c r="M371" s="28"/>
    </row>
    <row r="372" spans="1:13" ht="24.75" customHeight="1" x14ac:dyDescent="0.25">
      <c r="A372" s="12" t="s">
        <v>702</v>
      </c>
      <c r="B372" s="12" t="s">
        <v>703</v>
      </c>
      <c r="C372" s="12" t="s">
        <v>131</v>
      </c>
      <c r="D372" s="13">
        <v>4.72</v>
      </c>
      <c r="E372" s="13">
        <v>5.67</v>
      </c>
      <c r="F372" s="13">
        <v>4.72</v>
      </c>
      <c r="G372" s="13">
        <v>5.67</v>
      </c>
      <c r="H372" s="40">
        <f t="shared" si="51"/>
        <v>4.9559999999999995</v>
      </c>
      <c r="I372" s="40">
        <f t="shared" si="52"/>
        <v>5.9535</v>
      </c>
      <c r="J372" s="40">
        <f t="shared" si="53"/>
        <v>4.9559999999999995</v>
      </c>
      <c r="K372" s="40">
        <f t="shared" si="54"/>
        <v>5.9535</v>
      </c>
      <c r="L372" s="28"/>
      <c r="M372" s="28"/>
    </row>
    <row r="373" spans="1:13" ht="48.75" customHeight="1" x14ac:dyDescent="0.25">
      <c r="A373" s="12" t="s">
        <v>704</v>
      </c>
      <c r="B373" s="12" t="s">
        <v>705</v>
      </c>
      <c r="C373" s="12" t="s">
        <v>131</v>
      </c>
      <c r="D373" s="13">
        <v>8.01</v>
      </c>
      <c r="E373" s="13">
        <v>9.61</v>
      </c>
      <c r="F373" s="13">
        <v>8.01</v>
      </c>
      <c r="G373" s="13">
        <v>9.61</v>
      </c>
      <c r="H373" s="40">
        <f t="shared" si="51"/>
        <v>8.4105000000000008</v>
      </c>
      <c r="I373" s="40">
        <f t="shared" si="52"/>
        <v>10.0905</v>
      </c>
      <c r="J373" s="40">
        <f t="shared" si="53"/>
        <v>8.4105000000000008</v>
      </c>
      <c r="K373" s="40">
        <f t="shared" si="54"/>
        <v>10.0905</v>
      </c>
      <c r="L373" s="28"/>
      <c r="M373" s="28"/>
    </row>
    <row r="374" spans="1:13" ht="29.25" customHeight="1" x14ac:dyDescent="0.25">
      <c r="A374" s="12" t="s">
        <v>706</v>
      </c>
      <c r="B374" s="12" t="s">
        <v>707</v>
      </c>
      <c r="C374" s="12" t="s">
        <v>131</v>
      </c>
      <c r="D374" s="13">
        <v>5.57</v>
      </c>
      <c r="E374" s="13">
        <v>6.69</v>
      </c>
      <c r="F374" s="13">
        <v>5.57</v>
      </c>
      <c r="G374" s="13">
        <v>6.69</v>
      </c>
      <c r="H374" s="40">
        <f t="shared" si="51"/>
        <v>5.8485000000000005</v>
      </c>
      <c r="I374" s="40">
        <f t="shared" si="52"/>
        <v>7.0245000000000006</v>
      </c>
      <c r="J374" s="40">
        <f t="shared" si="53"/>
        <v>5.8485000000000005</v>
      </c>
      <c r="K374" s="40">
        <f t="shared" si="54"/>
        <v>7.0245000000000006</v>
      </c>
      <c r="L374" s="28"/>
      <c r="M374" s="28"/>
    </row>
    <row r="375" spans="1:13" ht="37.5" customHeight="1" x14ac:dyDescent="0.25">
      <c r="A375" s="12" t="s">
        <v>708</v>
      </c>
      <c r="B375" s="12" t="s">
        <v>709</v>
      </c>
      <c r="C375" s="12" t="s">
        <v>131</v>
      </c>
      <c r="D375" s="13">
        <v>2.37</v>
      </c>
      <c r="E375" s="13">
        <v>2.85</v>
      </c>
      <c r="F375" s="13">
        <v>2.37</v>
      </c>
      <c r="G375" s="13">
        <v>2.85</v>
      </c>
      <c r="H375" s="40">
        <f t="shared" si="51"/>
        <v>2.4885000000000002</v>
      </c>
      <c r="I375" s="40">
        <f t="shared" si="52"/>
        <v>2.9925000000000002</v>
      </c>
      <c r="J375" s="40">
        <f t="shared" si="53"/>
        <v>2.4885000000000002</v>
      </c>
      <c r="K375" s="40">
        <f t="shared" si="54"/>
        <v>2.9925000000000002</v>
      </c>
      <c r="L375" s="28"/>
      <c r="M375" s="28"/>
    </row>
    <row r="376" spans="1:13" ht="28.5" customHeight="1" x14ac:dyDescent="0.25">
      <c r="A376" s="12" t="s">
        <v>710</v>
      </c>
      <c r="B376" s="12" t="s">
        <v>711</v>
      </c>
      <c r="C376" s="12" t="s">
        <v>131</v>
      </c>
      <c r="D376" s="13">
        <v>10.15</v>
      </c>
      <c r="E376" s="13">
        <v>12.18</v>
      </c>
      <c r="F376" s="13">
        <v>10.15</v>
      </c>
      <c r="G376" s="13">
        <v>12.18</v>
      </c>
      <c r="H376" s="40">
        <f t="shared" si="51"/>
        <v>10.657500000000001</v>
      </c>
      <c r="I376" s="40">
        <f t="shared" si="52"/>
        <v>12.789</v>
      </c>
      <c r="J376" s="40">
        <f t="shared" si="53"/>
        <v>10.657500000000001</v>
      </c>
      <c r="K376" s="40">
        <f t="shared" si="54"/>
        <v>12.789</v>
      </c>
      <c r="L376" s="28"/>
      <c r="M376" s="28"/>
    </row>
    <row r="377" spans="1:13" ht="45" customHeight="1" x14ac:dyDescent="0.25">
      <c r="A377" s="39" t="s">
        <v>712</v>
      </c>
      <c r="B377" s="39" t="s">
        <v>713</v>
      </c>
      <c r="C377" s="39" t="s">
        <v>131</v>
      </c>
      <c r="D377" s="13">
        <v>4.72</v>
      </c>
      <c r="E377" s="13">
        <v>5.67</v>
      </c>
      <c r="F377" s="13">
        <v>4.72</v>
      </c>
      <c r="G377" s="13">
        <v>5.67</v>
      </c>
      <c r="H377" s="40">
        <v>0</v>
      </c>
      <c r="I377" s="40">
        <v>0</v>
      </c>
      <c r="J377" s="40">
        <v>0</v>
      </c>
      <c r="K377" s="40">
        <v>0</v>
      </c>
      <c r="L377" s="28"/>
      <c r="M377" s="28"/>
    </row>
    <row r="378" spans="1:13" ht="72.75" customHeight="1" x14ac:dyDescent="0.25">
      <c r="A378" s="39" t="s">
        <v>714</v>
      </c>
      <c r="B378" s="39" t="s">
        <v>715</v>
      </c>
      <c r="C378" s="39" t="s">
        <v>131</v>
      </c>
      <c r="D378" s="53">
        <v>0.4</v>
      </c>
      <c r="E378" s="48">
        <v>0.46</v>
      </c>
      <c r="F378" s="48">
        <v>0.86</v>
      </c>
      <c r="G378" s="52">
        <v>1.03</v>
      </c>
      <c r="H378" s="40">
        <v>0.41</v>
      </c>
      <c r="I378" s="40">
        <f t="shared" si="52"/>
        <v>0.48300000000000004</v>
      </c>
      <c r="J378" s="40">
        <f t="shared" si="53"/>
        <v>0.90300000000000002</v>
      </c>
      <c r="K378" s="40">
        <f t="shared" si="54"/>
        <v>1.0815000000000001</v>
      </c>
      <c r="L378" s="28"/>
      <c r="M378" s="28"/>
    </row>
    <row r="379" spans="1:13" x14ac:dyDescent="0.25">
      <c r="B379" s="49"/>
      <c r="C379" s="49"/>
      <c r="D379" s="49"/>
      <c r="E379" s="49"/>
      <c r="F379" s="49"/>
      <c r="G379" s="49"/>
      <c r="H379" s="46"/>
      <c r="I379" s="46"/>
      <c r="J379" s="46"/>
      <c r="K379" s="46"/>
      <c r="L379" s="28"/>
      <c r="M379" s="28"/>
    </row>
    <row r="380" spans="1:13" x14ac:dyDescent="0.25">
      <c r="B380" s="49"/>
      <c r="C380" s="49"/>
      <c r="D380" s="49"/>
      <c r="E380" s="49"/>
      <c r="F380" s="49"/>
      <c r="G380" s="49"/>
      <c r="H380" s="46"/>
      <c r="I380" s="46"/>
      <c r="J380" s="46"/>
      <c r="K380" s="46"/>
      <c r="L380" s="28"/>
      <c r="M380" s="28"/>
    </row>
    <row r="381" spans="1:13" ht="30" customHeight="1" x14ac:dyDescent="0.25">
      <c r="B381" s="62" t="s">
        <v>719</v>
      </c>
      <c r="C381" s="62"/>
      <c r="D381" s="62"/>
      <c r="E381" s="62"/>
      <c r="F381" s="50"/>
      <c r="G381" s="50"/>
      <c r="H381" s="31"/>
      <c r="I381" s="31"/>
      <c r="J381" s="32"/>
      <c r="K381" s="32"/>
      <c r="L381" s="28"/>
      <c r="M381" s="28"/>
    </row>
    <row r="382" spans="1:13" x14ac:dyDescent="0.25">
      <c r="B382" s="51" t="s">
        <v>732</v>
      </c>
      <c r="C382" s="51"/>
      <c r="D382" s="51"/>
      <c r="E382" s="51"/>
      <c r="F382" s="51"/>
      <c r="G382" s="51"/>
      <c r="H382" s="33"/>
      <c r="I382" s="33"/>
      <c r="J382" s="33"/>
      <c r="K382" s="33"/>
      <c r="L382" s="28"/>
      <c r="M382" s="28"/>
    </row>
    <row r="383" spans="1:13" x14ac:dyDescent="0.25">
      <c r="B383" s="49"/>
      <c r="C383" s="49"/>
      <c r="D383" s="49"/>
      <c r="E383" s="49"/>
      <c r="F383" s="49"/>
      <c r="G383" s="49"/>
      <c r="H383" s="28"/>
      <c r="I383" s="28"/>
      <c r="J383" s="28"/>
      <c r="K383" s="28"/>
      <c r="L383" s="28"/>
      <c r="M383" s="28"/>
    </row>
    <row r="384" spans="1:13" x14ac:dyDescent="0.25">
      <c r="B384" s="49"/>
      <c r="C384" s="49"/>
      <c r="D384" s="49"/>
      <c r="E384" s="49"/>
      <c r="F384" s="49"/>
      <c r="G384" s="49"/>
      <c r="H384" s="28"/>
      <c r="I384" s="28"/>
      <c r="J384" s="28"/>
      <c r="K384" s="28"/>
      <c r="L384" s="28"/>
      <c r="M384" s="28"/>
    </row>
    <row r="385" spans="2:13" x14ac:dyDescent="0.25">
      <c r="B385" s="49"/>
      <c r="C385" s="49"/>
      <c r="D385" s="49"/>
      <c r="E385" s="49"/>
      <c r="F385" s="49"/>
      <c r="G385" s="49"/>
      <c r="H385" s="28"/>
      <c r="I385" s="28"/>
      <c r="J385" s="28"/>
      <c r="K385" s="28"/>
      <c r="L385" s="28"/>
      <c r="M385" s="28"/>
    </row>
    <row r="386" spans="2:13" x14ac:dyDescent="0.25">
      <c r="B386" s="49"/>
      <c r="C386" s="49"/>
      <c r="D386" s="49"/>
      <c r="E386" s="49"/>
      <c r="F386" s="49"/>
      <c r="G386" s="49"/>
      <c r="H386" s="28"/>
      <c r="I386" s="28"/>
      <c r="J386" s="28"/>
      <c r="K386" s="28"/>
      <c r="L386" s="28"/>
      <c r="M386" s="28"/>
    </row>
    <row r="387" spans="2:13" x14ac:dyDescent="0.25">
      <c r="H387" s="28"/>
      <c r="I387" s="28"/>
      <c r="J387" s="28"/>
      <c r="K387" s="28"/>
      <c r="L387" s="28"/>
      <c r="M387" s="28"/>
    </row>
    <row r="388" spans="2:13" x14ac:dyDescent="0.25">
      <c r="H388" s="28"/>
      <c r="I388" s="28"/>
      <c r="J388" s="28"/>
      <c r="K388" s="28"/>
      <c r="L388" s="28"/>
      <c r="M388" s="28"/>
    </row>
    <row r="389" spans="2:13" x14ac:dyDescent="0.25">
      <c r="H389" s="28"/>
      <c r="I389" s="28"/>
      <c r="J389" s="28"/>
      <c r="K389" s="28"/>
      <c r="L389" s="28"/>
      <c r="M389" s="28"/>
    </row>
    <row r="390" spans="2:13" x14ac:dyDescent="0.25">
      <c r="H390" s="28"/>
      <c r="I390" s="28"/>
      <c r="J390" s="28"/>
      <c r="K390" s="28"/>
      <c r="L390" s="28"/>
      <c r="M390" s="28"/>
    </row>
    <row r="391" spans="2:13" x14ac:dyDescent="0.25">
      <c r="H391" s="28"/>
      <c r="I391" s="28"/>
      <c r="J391" s="28"/>
      <c r="K391" s="28"/>
    </row>
    <row r="392" spans="2:13" x14ac:dyDescent="0.25">
      <c r="H392" s="28"/>
      <c r="I392" s="28"/>
      <c r="J392" s="28"/>
      <c r="K392" s="28"/>
    </row>
    <row r="393" spans="2:13" x14ac:dyDescent="0.25">
      <c r="H393" s="28"/>
      <c r="I393" s="28"/>
      <c r="J393" s="28"/>
      <c r="K393" s="28"/>
    </row>
    <row r="394" spans="2:13" x14ac:dyDescent="0.25">
      <c r="H394" s="28"/>
      <c r="I394" s="28"/>
      <c r="J394" s="28"/>
      <c r="K394" s="28"/>
    </row>
    <row r="395" spans="2:13" x14ac:dyDescent="0.25">
      <c r="H395" s="28"/>
      <c r="I395" s="28"/>
      <c r="J395" s="28"/>
      <c r="K395" s="28"/>
    </row>
    <row r="396" spans="2:13" x14ac:dyDescent="0.25">
      <c r="H396" s="28"/>
      <c r="I396" s="28"/>
      <c r="J396" s="28"/>
      <c r="K396" s="28"/>
    </row>
    <row r="397" spans="2:13" x14ac:dyDescent="0.25">
      <c r="H397" s="28"/>
      <c r="I397" s="28"/>
      <c r="J397" s="28"/>
      <c r="K397" s="28"/>
    </row>
    <row r="398" spans="2:13" x14ac:dyDescent="0.25">
      <c r="H398" s="28"/>
      <c r="I398" s="28"/>
      <c r="J398" s="28"/>
      <c r="K398" s="28"/>
    </row>
    <row r="399" spans="2:13" x14ac:dyDescent="0.25">
      <c r="H399" s="28"/>
      <c r="I399" s="28"/>
      <c r="J399" s="28"/>
      <c r="K399" s="28"/>
    </row>
    <row r="400" spans="2:13" x14ac:dyDescent="0.25">
      <c r="H400" s="28"/>
      <c r="I400" s="28"/>
      <c r="J400" s="28"/>
      <c r="K400" s="28"/>
    </row>
    <row r="401" spans="8:11" x14ac:dyDescent="0.25">
      <c r="H401" s="28"/>
      <c r="I401" s="28"/>
      <c r="J401" s="28"/>
      <c r="K401" s="28"/>
    </row>
    <row r="402" spans="8:11" x14ac:dyDescent="0.25">
      <c r="H402" s="28"/>
      <c r="I402" s="28"/>
      <c r="J402" s="28"/>
      <c r="K402" s="28"/>
    </row>
    <row r="403" spans="8:11" x14ac:dyDescent="0.25">
      <c r="H403" s="28"/>
      <c r="I403" s="28"/>
      <c r="J403" s="28"/>
      <c r="K403" s="28"/>
    </row>
    <row r="404" spans="8:11" x14ac:dyDescent="0.25">
      <c r="H404" s="28"/>
      <c r="I404" s="28"/>
      <c r="J404" s="28"/>
      <c r="K404" s="28"/>
    </row>
    <row r="405" spans="8:11" x14ac:dyDescent="0.25">
      <c r="H405" s="28"/>
      <c r="I405" s="28"/>
      <c r="J405" s="28"/>
      <c r="K405" s="28"/>
    </row>
    <row r="406" spans="8:11" x14ac:dyDescent="0.25">
      <c r="H406" s="28"/>
      <c r="I406" s="28"/>
      <c r="J406" s="28"/>
      <c r="K406" s="28"/>
    </row>
    <row r="407" spans="8:11" x14ac:dyDescent="0.25">
      <c r="H407" s="28"/>
      <c r="I407" s="28"/>
      <c r="J407" s="28"/>
      <c r="K407" s="28"/>
    </row>
    <row r="408" spans="8:11" x14ac:dyDescent="0.25">
      <c r="H408" s="28"/>
      <c r="I408" s="28"/>
      <c r="J408" s="28"/>
      <c r="K408" s="28"/>
    </row>
    <row r="409" spans="8:11" x14ac:dyDescent="0.25">
      <c r="H409" s="28"/>
      <c r="I409" s="28"/>
      <c r="J409" s="28"/>
      <c r="K409" s="28"/>
    </row>
    <row r="410" spans="8:11" x14ac:dyDescent="0.25">
      <c r="H410" s="28"/>
      <c r="I410" s="28"/>
      <c r="J410" s="28"/>
      <c r="K410" s="28"/>
    </row>
    <row r="411" spans="8:11" x14ac:dyDescent="0.25">
      <c r="H411" s="28"/>
      <c r="I411" s="28"/>
      <c r="J411" s="28"/>
      <c r="K411" s="28"/>
    </row>
    <row r="412" spans="8:11" x14ac:dyDescent="0.25">
      <c r="H412" s="28"/>
      <c r="I412" s="28"/>
      <c r="J412" s="28"/>
      <c r="K412" s="28"/>
    </row>
    <row r="413" spans="8:11" x14ac:dyDescent="0.25">
      <c r="H413" s="28"/>
      <c r="I413" s="28"/>
      <c r="J413" s="28"/>
      <c r="K413" s="28"/>
    </row>
    <row r="414" spans="8:11" x14ac:dyDescent="0.25">
      <c r="H414" s="28"/>
      <c r="I414" s="28"/>
      <c r="J414" s="28"/>
      <c r="K414" s="28"/>
    </row>
    <row r="415" spans="8:11" x14ac:dyDescent="0.25">
      <c r="H415" s="28"/>
      <c r="I415" s="28"/>
      <c r="J415" s="28"/>
      <c r="K415" s="28"/>
    </row>
    <row r="416" spans="8:11" x14ac:dyDescent="0.25">
      <c r="H416" s="28"/>
      <c r="I416" s="28"/>
      <c r="J416" s="28"/>
      <c r="K416" s="28"/>
    </row>
    <row r="417" spans="8:11" x14ac:dyDescent="0.25">
      <c r="H417" s="28"/>
      <c r="I417" s="28"/>
      <c r="J417" s="28"/>
      <c r="K417" s="28"/>
    </row>
    <row r="418" spans="8:11" x14ac:dyDescent="0.25">
      <c r="H418" s="19"/>
      <c r="I418" s="19"/>
      <c r="J418" s="19"/>
      <c r="K418" s="19"/>
    </row>
    <row r="419" spans="8:11" x14ac:dyDescent="0.25">
      <c r="H419" s="19"/>
      <c r="I419" s="19"/>
      <c r="J419" s="19"/>
      <c r="K419" s="19"/>
    </row>
    <row r="420" spans="8:11" x14ac:dyDescent="0.25">
      <c r="H420" s="19"/>
      <c r="I420" s="19"/>
      <c r="J420" s="19"/>
      <c r="K420" s="19"/>
    </row>
    <row r="421" spans="8:11" x14ac:dyDescent="0.25">
      <c r="H421" s="19"/>
      <c r="I421" s="19"/>
      <c r="J421" s="19"/>
      <c r="K421" s="19"/>
    </row>
    <row r="422" spans="8:11" x14ac:dyDescent="0.25">
      <c r="H422" s="19"/>
      <c r="I422" s="19"/>
      <c r="J422" s="19"/>
      <c r="K422" s="19"/>
    </row>
    <row r="423" spans="8:11" x14ac:dyDescent="0.25">
      <c r="H423" s="19"/>
      <c r="I423" s="19"/>
      <c r="J423" s="19"/>
      <c r="K423" s="19"/>
    </row>
    <row r="424" spans="8:11" x14ac:dyDescent="0.25">
      <c r="H424" s="19"/>
      <c r="I424" s="19"/>
      <c r="J424" s="19"/>
      <c r="K424" s="19"/>
    </row>
    <row r="425" spans="8:11" x14ac:dyDescent="0.25">
      <c r="H425" s="19"/>
      <c r="I425" s="19"/>
      <c r="J425" s="19"/>
      <c r="K425" s="19"/>
    </row>
    <row r="426" spans="8:11" x14ac:dyDescent="0.25">
      <c r="H426" s="19"/>
      <c r="I426" s="19"/>
      <c r="J426" s="19"/>
      <c r="K426" s="19"/>
    </row>
    <row r="427" spans="8:11" x14ac:dyDescent="0.25">
      <c r="H427" s="19"/>
      <c r="I427" s="19"/>
      <c r="J427" s="19"/>
      <c r="K427" s="19"/>
    </row>
    <row r="428" spans="8:11" x14ac:dyDescent="0.25">
      <c r="H428" s="19"/>
      <c r="I428" s="19"/>
      <c r="J428" s="19"/>
      <c r="K428" s="19"/>
    </row>
    <row r="429" spans="8:11" x14ac:dyDescent="0.25">
      <c r="H429" s="19"/>
      <c r="I429" s="19"/>
      <c r="J429" s="19"/>
      <c r="K429" s="19"/>
    </row>
  </sheetData>
  <mergeCells count="20">
    <mergeCell ref="N9:N11"/>
    <mergeCell ref="O9:O11"/>
    <mergeCell ref="P9:P11"/>
    <mergeCell ref="H10:I10"/>
    <mergeCell ref="J10:K10"/>
    <mergeCell ref="L10:M10"/>
    <mergeCell ref="B1:K1"/>
    <mergeCell ref="B5:K5"/>
    <mergeCell ref="B381:E381"/>
    <mergeCell ref="D9:G9"/>
    <mergeCell ref="D10:E10"/>
    <mergeCell ref="F10:G10"/>
    <mergeCell ref="A6:G8"/>
    <mergeCell ref="C9:C11"/>
    <mergeCell ref="H9:K9"/>
    <mergeCell ref="A9:A11"/>
    <mergeCell ref="B9:B11"/>
    <mergeCell ref="H13:K13"/>
    <mergeCell ref="B2:K2"/>
    <mergeCell ref="B3:K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2025-01-03T05:50:28Z</cp:lastPrinted>
  <dcterms:created xsi:type="dcterms:W3CDTF">2023-10-25T10:15:01Z</dcterms:created>
  <dcterms:modified xsi:type="dcterms:W3CDTF">2025-01-28T06:21:30Z</dcterms:modified>
</cp:coreProperties>
</file>